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867"/>
  </bookViews>
  <sheets>
    <sheet name="公共财政预算支出" sheetId="2" r:id="rId1"/>
  </sheets>
  <definedNames>
    <definedName name="_xlnm._FilterDatabase" localSheetId="0" hidden="1">公共财政预算支出!$A$1:$D$1278</definedName>
    <definedName name="_xlnm.Print_Titles" localSheetId="0">公共财政预算支出!$1:$4</definedName>
    <definedName name="代码" localSheetId="0">#REF!</definedName>
    <definedName name="代码">#REF!</definedName>
    <definedName name="的" localSheetId="0">#REF!</definedName>
    <definedName name="的">#REF!</definedName>
    <definedName name="地区名称" localSheetId="0">#REF!</definedName>
    <definedName name="地区名称">#REF!</definedName>
    <definedName name="科目编码表" localSheetId="0">#REF!</definedName>
    <definedName name="科目编码表">#REF!</definedName>
    <definedName name="没" localSheetId="0">#REF!</definedName>
    <definedName name="没">#REF!</definedName>
    <definedName name="支出02">#REF!</definedName>
    <definedName name="支出功能科目" localSheetId="0">#REF!</definedName>
    <definedName name="支出功能科目">#REF!</definedName>
    <definedName name="支出功能科目编码" localSheetId="0">#REF!</definedName>
    <definedName name="支出功能科目编码">#REF!</definedName>
  </definedNames>
  <calcPr calcId="144525" calcMode="manual"/>
</workbook>
</file>

<file path=xl/sharedStrings.xml><?xml version="1.0" encoding="utf-8"?>
<sst xmlns="http://schemas.openxmlformats.org/spreadsheetml/2006/main" count="1278" uniqueCount="984">
  <si>
    <t>二○二一年全县一般公共预算支出安排情况表（草案）</t>
  </si>
  <si>
    <t>单位：万元</t>
  </si>
  <si>
    <t>支出项目</t>
  </si>
  <si>
    <t>二○二○年
预算数</t>
  </si>
  <si>
    <t>二○二一年
预算数</t>
  </si>
  <si>
    <t>二○二一年预算数比二○二○年预算数增减%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</si>
  <si>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</si>
  <si>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</si>
  <si>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</si>
  <si>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</si>
  <si>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</si>
  <si>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</si>
  <si>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</si>
  <si>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</si>
  <si>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</si>
  <si>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</si>
  <si>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</si>
  <si>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</si>
  <si>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</si>
  <si>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</si>
  <si>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</si>
  <si>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</si>
  <si>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</si>
  <si>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</si>
  <si>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</si>
  <si>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</si>
  <si>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</si>
  <si>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</si>
  <si>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</si>
  <si>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</si>
  <si>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</si>
  <si>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</si>
  <si>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</si>
  <si>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</si>
  <si>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</si>
  <si>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</si>
  <si>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</si>
  <si>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</si>
  <si>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</si>
  <si>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</si>
  <si>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</si>
  <si>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</si>
  <si>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</si>
  <si>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</si>
  <si>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</si>
  <si>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</si>
  <si>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</si>
  <si>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</si>
  <si>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</si>
  <si>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</si>
  <si>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</si>
  <si>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</si>
  <si>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</si>
  <si>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</si>
  <si>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发票管理及税务登记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</si>
  <si>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</si>
  <si>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</si>
  <si>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</si>
  <si>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</si>
  <si>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</si>
  <si>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</si>
  <si>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</si>
  <si>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</si>
  <si>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</si>
  <si>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</si>
  <si>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</si>
  <si>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</si>
  <si>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</si>
  <si>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</si>
  <si>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</si>
  <si>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</si>
  <si>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</si>
  <si>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</si>
  <si>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</si>
  <si>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</si>
  <si>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</si>
  <si>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</si>
  <si>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</si>
  <si>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</si>
  <si>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</si>
  <si>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</si>
  <si>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</si>
  <si>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</si>
  <si>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</si>
  <si>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</si>
  <si>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</si>
  <si>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</si>
  <si>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</si>
  <si>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</si>
  <si>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</si>
  <si>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</si>
  <si>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</si>
  <si>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</si>
  <si>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</si>
  <si>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</si>
  <si>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</si>
  <si>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</si>
  <si>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</si>
  <si>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</si>
  <si>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</si>
  <si>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</si>
  <si>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</si>
  <si>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</si>
  <si>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</si>
  <si>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</si>
  <si>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</si>
  <si>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</si>
  <si>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</si>
  <si>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</si>
  <si>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</si>
  <si>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</si>
  <si>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</si>
  <si>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</si>
  <si>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</si>
  <si>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</si>
  <si>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</si>
  <si>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</si>
  <si>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</si>
  <si>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</si>
  <si>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</si>
  <si>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</si>
  <si>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</si>
  <si>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</si>
  <si>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</si>
  <si>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</si>
  <si>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</si>
  <si>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</si>
  <si>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</si>
  <si>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</si>
  <si>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</si>
  <si>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</si>
  <si>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</si>
  <si>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</si>
  <si>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</si>
  <si>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</si>
  <si>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</si>
  <si>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</si>
  <si>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</si>
  <si>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</si>
  <si>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</si>
  <si>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</si>
  <si>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</si>
  <si>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</si>
  <si>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</si>
  <si>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</si>
  <si>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</si>
  <si>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</si>
  <si>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</si>
  <si>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  对外合作活动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</si>
  <si>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</si>
  <si>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</si>
  <si>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</si>
  <si>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</si>
  <si>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</si>
  <si>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</si>
  <si>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</si>
  <si>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</si>
  <si>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</si>
  <si>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</si>
  <si>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</si>
  <si>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</si>
  <si>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</si>
  <si>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</si>
  <si>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</si>
  <si>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</si>
  <si>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</si>
  <si>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</si>
  <si>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</si>
  <si>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</si>
  <si>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</si>
  <si>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</si>
  <si>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</si>
  <si>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</si>
  <si>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</si>
  <si>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</si>
  <si>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</si>
  <si>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</si>
  <si>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</si>
  <si>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</si>
  <si>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</si>
  <si>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</si>
  <si>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</si>
  <si>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</si>
  <si>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</si>
  <si>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</si>
  <si>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</si>
  <si>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</si>
  <si>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</si>
  <si>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</si>
  <si>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</si>
  <si>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</si>
  <si>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</si>
  <si>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</si>
  <si>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</si>
  <si>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</si>
  <si>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</si>
  <si>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</si>
  <si>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</si>
  <si>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</si>
  <si>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</si>
  <si>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</si>
  <si>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</si>
  <si>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</si>
  <si>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</si>
  <si>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</si>
  <si>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</si>
  <si>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</si>
  <si>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</si>
  <si>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</si>
  <si>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</si>
  <si>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</si>
  <si>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</si>
  <si>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</si>
  <si>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</si>
  <si>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</si>
  <si>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</si>
  <si>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</si>
  <si>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</si>
  <si>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</si>
  <si>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</si>
  <si>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</si>
  <si>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</si>
  <si>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</si>
  <si>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</si>
  <si>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</si>
  <si>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</si>
  <si>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</si>
  <si>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</si>
  <si>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</si>
  <si>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</si>
  <si>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</si>
  <si>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</si>
  <si>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</si>
  <si>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</si>
  <si>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</si>
  <si>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</si>
  <si>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</si>
  <si>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</si>
  <si>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</si>
  <si>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</si>
  <si>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</si>
  <si>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</si>
  <si>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</si>
  <si>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</si>
  <si>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</si>
  <si>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</si>
  <si>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</si>
  <si>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</si>
  <si>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</si>
  <si>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</si>
  <si>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</si>
  <si>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</si>
  <si>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</si>
  <si>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</si>
  <si>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</si>
  <si>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</si>
  <si>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</si>
  <si>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</si>
  <si>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</si>
  <si>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</si>
  <si>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</si>
  <si>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</si>
  <si>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</si>
  <si>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</si>
  <si>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</si>
  <si>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</si>
  <si>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</si>
  <si>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</si>
  <si>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</si>
  <si>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</si>
  <si>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</si>
  <si>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</si>
  <si>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</si>
  <si>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</si>
  <si>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</si>
  <si>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</si>
  <si>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</si>
  <si>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</si>
  <si>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</si>
  <si>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</si>
  <si>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</si>
  <si>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</si>
  <si>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</si>
  <si>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</si>
  <si>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</si>
  <si>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</si>
  <si>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</si>
  <si>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</si>
  <si>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</si>
  <si>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</si>
  <si>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</si>
  <si>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</si>
  <si>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</si>
  <si>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</si>
  <si>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</si>
  <si>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</si>
  <si>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</si>
  <si>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</si>
  <si>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</si>
  <si>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</si>
  <si>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</si>
  <si>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</si>
  <si>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</si>
  <si>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</si>
  <si>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</si>
  <si>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</si>
  <si>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</si>
  <si>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</si>
  <si>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</si>
  <si>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</si>
  <si>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</si>
  <si>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</si>
  <si>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</si>
  <si>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</si>
  <si>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</si>
  <si>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</si>
  <si>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</si>
  <si>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</si>
  <si>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</si>
  <si>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</si>
  <si>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</si>
  <si>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</si>
  <si>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</si>
  <si>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</si>
  <si>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</si>
  <si>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</si>
  <si>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</si>
  <si>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</si>
  <si>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</si>
  <si>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</si>
  <si>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</si>
  <si>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</si>
  <si>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</si>
  <si>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</si>
  <si>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</si>
  <si>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</si>
  <si>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</si>
  <si>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</si>
  <si>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</si>
  <si>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一般行政管理实务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</si>
  <si>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</si>
  <si>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</si>
  <si>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</si>
  <si>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</si>
  <si>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</si>
  <si>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</si>
  <si>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</si>
  <si>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</si>
  <si>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监测监管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</si>
  <si>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</si>
  <si>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</si>
  <si>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</si>
  <si>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</si>
  <si>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</si>
  <si>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</si>
  <si>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</si>
  <si>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</si>
  <si>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</si>
  <si>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</si>
  <si>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</si>
  <si>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</si>
  <si>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</si>
  <si>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</si>
  <si>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</si>
  <si>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</si>
  <si>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</si>
  <si>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</si>
  <si>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</si>
  <si>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</si>
  <si>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</si>
  <si>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</si>
  <si>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</si>
  <si>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</si>
  <si>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</si>
  <si>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</si>
  <si>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</si>
  <si>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</si>
  <si>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</si>
  <si>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</si>
  <si>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</si>
  <si>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</si>
  <si>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</si>
  <si>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</si>
  <si>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</si>
  <si>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</si>
  <si>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</si>
  <si>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</si>
  <si>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</si>
  <si>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</si>
  <si>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</si>
  <si>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</si>
  <si>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</si>
  <si>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</si>
  <si>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</si>
  <si>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</si>
  <si>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</si>
  <si>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</si>
  <si>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</si>
  <si>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</si>
  <si>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</si>
  <si>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</si>
  <si>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</si>
  <si>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</si>
  <si>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</si>
  <si>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</si>
  <si>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</si>
  <si>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</si>
  <si>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</si>
  <si>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</si>
  <si>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</si>
  <si>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</si>
  <si>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</si>
  <si>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</si>
  <si>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</si>
  <si>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</si>
  <si>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</si>
  <si>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</si>
  <si>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</si>
  <si>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</si>
  <si>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</si>
  <si>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</si>
  <si>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</si>
  <si>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</si>
  <si>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</si>
  <si>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</si>
  <si>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</si>
  <si>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</si>
  <si>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</si>
  <si>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</si>
  <si>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</si>
  <si>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</si>
  <si>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</si>
  <si>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</si>
  <si>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</si>
  <si>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</si>
  <si>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</si>
  <si>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</si>
  <si>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</si>
  <si>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</si>
  <si>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</si>
  <si>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</si>
  <si>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</si>
  <si>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</si>
  <si>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</si>
  <si>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</si>
  <si>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</si>
  <si>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</si>
  <si>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</si>
  <si>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</si>
  <si>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</si>
  <si>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</si>
  <si>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</si>
  <si>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</si>
  <si>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</si>
  <si>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</si>
  <si>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</si>
  <si>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</si>
  <si>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>九、卫生健康支出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</si>
  <si>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</si>
  <si>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</si>
  <si>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</si>
  <si>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</si>
  <si>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</si>
  <si>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</si>
  <si>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</si>
  <si>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</si>
  <si>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</si>
  <si>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</si>
  <si>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</si>
  <si>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</si>
  <si>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</si>
  <si>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</si>
  <si>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</si>
  <si>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</si>
  <si>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</si>
  <si>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</si>
  <si>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</si>
  <si>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</si>
  <si>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</si>
  <si>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</si>
  <si>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</si>
  <si>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</si>
  <si>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</si>
  <si>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</si>
  <si>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</si>
  <si>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</si>
  <si>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</si>
  <si>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</si>
  <si>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</si>
  <si>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</si>
  <si>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</si>
  <si>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</si>
  <si>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</si>
  <si>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</si>
  <si>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</si>
  <si>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</si>
  <si>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</si>
  <si>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</si>
  <si>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</si>
  <si>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</si>
  <si>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</si>
  <si>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</si>
  <si>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</si>
  <si>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</si>
  <si>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</si>
  <si>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</si>
  <si>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</si>
  <si>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</si>
  <si>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</si>
  <si>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</si>
  <si>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</si>
  <si>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</si>
  <si>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</si>
  <si>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</si>
  <si>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</si>
  <si>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</si>
  <si>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</si>
  <si>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老龄卫生健康服务</t>
  </si>
  <si>
    <t xml:space="preserve">      老龄卫生健康服务</t>
  </si>
  <si>
    <t xml:space="preserve">    其他卫生健康支出</t>
  </si>
  <si>
    <t xml:space="preserve">      其他卫生健康支出</t>
  </si>
  <si>
    <t>十、节能环保支出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</si>
  <si>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</si>
  <si>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</si>
  <si>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</si>
  <si>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</si>
  <si>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</si>
  <si>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</si>
  <si>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</si>
  <si>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</si>
  <si>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</si>
  <si>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</si>
  <si>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</si>
  <si>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</si>
  <si>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</si>
  <si>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</si>
  <si>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</si>
  <si>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</si>
  <si>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</si>
  <si>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</si>
  <si>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</si>
  <si>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</si>
  <si>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</si>
  <si>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</si>
  <si>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</si>
  <si>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</si>
  <si>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</si>
  <si>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</si>
  <si>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</si>
  <si>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</si>
  <si>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</si>
  <si>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</si>
  <si>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</si>
  <si>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</si>
  <si>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</si>
  <si>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</si>
  <si>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</si>
  <si>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</si>
  <si>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</si>
  <si>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</si>
  <si>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</si>
  <si>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</si>
  <si>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</si>
  <si>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</si>
  <si>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</si>
  <si>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</si>
  <si>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</si>
  <si>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</si>
  <si>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</si>
  <si>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</si>
  <si>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</si>
  <si>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</si>
  <si>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</si>
  <si>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</si>
  <si>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</si>
  <si>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</si>
  <si>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</si>
  <si>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</si>
  <si>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</si>
  <si>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</si>
  <si>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</si>
  <si>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</si>
  <si>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</si>
  <si>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</si>
  <si>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</si>
  <si>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</si>
  <si>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</si>
  <si>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城乡社区管理事务</t>
  </si>
  <si>
    <t xml:space="preserve">      城管执法</t>
  </si>
  <si>
    <t xml:space="preserve">      工程建设国家标准规范编制与监管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</si>
  <si>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</si>
  <si>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</si>
  <si>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</si>
  <si>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</si>
  <si>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</si>
  <si>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</si>
  <si>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</si>
  <si>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</si>
  <si>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</si>
  <si>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</si>
  <si>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</si>
  <si>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</si>
  <si>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>十二、农林水支出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</si>
  <si>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</si>
  <si>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</si>
  <si>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</si>
  <si>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</si>
  <si>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</si>
  <si>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</si>
  <si>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</si>
  <si>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</si>
  <si>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</si>
  <si>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</si>
  <si>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</si>
  <si>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</si>
  <si>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</si>
  <si>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</si>
  <si>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</si>
  <si>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</si>
  <si>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</si>
  <si>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</si>
  <si>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</si>
  <si>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</si>
  <si>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</si>
  <si>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</si>
  <si>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</si>
  <si>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</si>
  <si>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</si>
  <si>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</si>
  <si>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</si>
  <si>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</si>
  <si>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</si>
  <si>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</si>
  <si>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</si>
  <si>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</si>
  <si>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</si>
  <si>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</si>
  <si>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</si>
  <si>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</si>
  <si>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</si>
  <si>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</si>
  <si>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</si>
  <si>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林业草原防灾减灾</t>
  </si>
  <si>
    <t xml:space="preserve">      国家公园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</si>
  <si>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</si>
  <si>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</si>
  <si>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</si>
  <si>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</si>
  <si>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</si>
  <si>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</si>
  <si>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</si>
  <si>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</si>
  <si>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</si>
  <si>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</si>
  <si>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</si>
  <si>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</si>
  <si>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</si>
  <si>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</si>
  <si>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</si>
  <si>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</si>
  <si>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</si>
  <si>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</si>
  <si>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</si>
  <si>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</si>
  <si>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</si>
  <si>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</si>
  <si>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</si>
  <si>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</si>
  <si>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</si>
  <si>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</si>
  <si>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</si>
  <si>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</si>
  <si>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</si>
  <si>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</si>
  <si>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</si>
  <si>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“三西”农业建设专项补助</t>
  </si>
  <si>
    <t xml:space="preserve">      扶贫事业机构</t>
  </si>
  <si>
    <t xml:space="preserve">      其他扶贫支出</t>
  </si>
  <si>
    <t xml:space="preserve">    农村综合改革</t>
  </si>
  <si>
    <t xml:space="preserve">      对村级一事一议的补助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</si>
  <si>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</si>
  <si>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</si>
  <si>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</si>
  <si>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</si>
  <si>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</si>
  <si>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</si>
  <si>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</si>
  <si>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</si>
  <si>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</si>
  <si>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</si>
  <si>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</si>
  <si>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</si>
  <si>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</si>
  <si>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</si>
  <si>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</si>
  <si>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</si>
  <si>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</si>
  <si>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</si>
  <si>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>十三、交通运输支出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</si>
  <si>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</si>
  <si>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</si>
  <si>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</si>
  <si>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</si>
  <si>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</si>
  <si>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</si>
  <si>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</si>
  <si>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</si>
  <si>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</si>
  <si>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</si>
  <si>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</si>
  <si>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</si>
  <si>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</si>
  <si>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</si>
  <si>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</si>
  <si>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</si>
  <si>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</si>
  <si>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</si>
  <si>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</si>
  <si>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</si>
  <si>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</si>
  <si>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</si>
  <si>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</si>
  <si>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</si>
  <si>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</si>
  <si>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</si>
  <si>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</si>
  <si>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</si>
  <si>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</si>
  <si>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</si>
  <si>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</si>
  <si>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</si>
  <si>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</si>
  <si>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</si>
  <si>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</si>
  <si>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</si>
  <si>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</si>
  <si>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</si>
  <si>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</si>
  <si>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</si>
  <si>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</si>
  <si>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</si>
  <si>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</si>
  <si>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</si>
  <si>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</si>
  <si>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</si>
  <si>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</si>
  <si>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</si>
  <si>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</si>
  <si>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</si>
  <si>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>十四、资源勘探工业信息等支出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</si>
  <si>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</si>
  <si>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</si>
  <si>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</si>
  <si>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</si>
  <si>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</si>
  <si>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</si>
  <si>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</si>
  <si>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</si>
  <si>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</si>
  <si>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</si>
  <si>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</si>
  <si>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</si>
  <si>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</si>
  <si>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</si>
  <si>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</si>
  <si>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</si>
  <si>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</si>
  <si>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</si>
  <si>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</si>
  <si>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</si>
  <si>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</si>
  <si>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</si>
  <si>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</si>
  <si>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</si>
  <si>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信息安全建设</t>
  </si>
  <si>
    <t xml:space="preserve">      专用通信</t>
  </si>
  <si>
    <t xml:space="preserve">      无线电监管</t>
  </si>
  <si>
    <t xml:space="preserve">      工业和信息产业战略研究与标准制定</t>
  </si>
  <si>
    <t xml:space="preserve">      工业和信息产业支持</t>
  </si>
  <si>
    <t xml:space="preserve">      电子专项工程</t>
  </si>
  <si>
    <t xml:space="preserve">      技术基础研究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</si>
  <si>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</si>
  <si>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</si>
  <si>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</si>
  <si>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</si>
  <si>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</si>
  <si>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</si>
  <si>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</si>
  <si>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</si>
  <si>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</si>
  <si>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</si>
  <si>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</si>
  <si>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</si>
  <si>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</si>
  <si>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</si>
  <si>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</si>
  <si>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>十五、商业服务业等支出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</si>
  <si>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</si>
  <si>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</si>
  <si>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</si>
  <si>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</si>
  <si>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</si>
  <si>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</si>
  <si>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</si>
  <si>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</si>
  <si>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</si>
  <si>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</si>
  <si>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</si>
  <si>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</si>
  <si>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>十六、金融支出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</si>
  <si>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</si>
  <si>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</si>
  <si>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</si>
  <si>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</si>
  <si>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</si>
  <si>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</si>
  <si>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</si>
  <si>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</si>
  <si>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</si>
  <si>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其他金融支出</t>
  </si>
  <si>
    <t>十七、援助其他地区支出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</si>
  <si>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</si>
  <si>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</si>
  <si>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</si>
  <si>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</si>
  <si>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</si>
  <si>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</si>
  <si>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</si>
  <si>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</si>
  <si>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 xml:space="preserve">    其他支出</t>
  </si>
  <si>
    <t>十八、自然资源海洋气象等支出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</si>
  <si>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</si>
  <si>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</si>
  <si>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</si>
  <si>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</si>
  <si>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</si>
  <si>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</si>
  <si>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</si>
  <si>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</si>
  <si>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</si>
  <si>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</si>
  <si>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</si>
  <si>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地质勘查基金（周转金）支出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</si>
  <si>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</si>
  <si>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</si>
  <si>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</si>
  <si>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</si>
  <si>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</si>
  <si>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</si>
  <si>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</si>
  <si>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</si>
  <si>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</si>
  <si>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</si>
  <si>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</si>
  <si>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</si>
  <si>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</si>
  <si>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</si>
  <si>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</si>
  <si>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</si>
  <si>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</si>
  <si>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</si>
  <si>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</si>
  <si>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</si>
  <si>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</si>
  <si>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</si>
  <si>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</si>
  <si>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</si>
  <si>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>十九、住房保障支出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</si>
  <si>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</si>
  <si>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</si>
  <si>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</si>
  <si>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</si>
  <si>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</si>
  <si>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</si>
  <si>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</si>
  <si>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</si>
  <si>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</si>
  <si>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</si>
  <si>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</si>
  <si>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</si>
  <si>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</si>
  <si>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</si>
  <si>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</si>
  <si>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</si>
  <si>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</si>
  <si>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</si>
  <si>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</si>
  <si>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>二十、粮油物资储备支出</t>
  </si>
  <si>
    <t xml:space="preserve">    粮油事务</t>
  </si>
  <si>
    <t xml:space="preserve">      粮食财务与审计支出</t>
  </si>
  <si>
    <t xml:space="preserve">      粮食信息统计</t>
  </si>
  <si>
    <t xml:space="preserve">      粮食专项业务活动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</si>
  <si>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</si>
  <si>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</si>
  <si>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</si>
  <si>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</si>
  <si>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</si>
  <si>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</si>
  <si>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其他粮油事务支出</t>
  </si>
  <si>
    <t xml:space="preserve">    物资事务</t>
  </si>
  <si>
    <t xml:space="preserve">      铁路专用线</t>
  </si>
  <si>
    <t xml:space="preserve">      护库武警和民兵支出</t>
  </si>
  <si>
    <t xml:space="preserve">      物资保管与保养</t>
  </si>
  <si>
    <t xml:space="preserve">      专项贷款利息</t>
  </si>
  <si>
    <t xml:space="preserve">      物资转移</t>
  </si>
  <si>
    <t xml:space="preserve">      物资轮换</t>
  </si>
  <si>
    <t xml:space="preserve">      仓库建设</t>
  </si>
  <si>
    <t xml:space="preserve">      仓库安防</t>
  </si>
  <si>
    <t xml:space="preserve">      其他物资事务支出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</si>
  <si>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</si>
  <si>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</si>
  <si>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</si>
  <si>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</si>
  <si>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</si>
  <si>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</si>
  <si>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</si>
  <si>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</si>
  <si>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储备粮（油）库建设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</si>
  <si>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</si>
  <si>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</si>
  <si>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</si>
  <si>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</si>
  <si>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</si>
  <si>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</si>
  <si>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</si>
  <si>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</si>
  <si>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</si>
  <si>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</si>
  <si>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</si>
  <si>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</si>
  <si>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</si>
  <si>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其他重要商品储备支出</t>
  </si>
  <si>
    <t>二十一、灾害防治及应急管理支出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</si>
  <si>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</si>
  <si>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</si>
  <si>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</si>
  <si>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</si>
  <si>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</si>
  <si>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</si>
  <si>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</si>
  <si>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</si>
  <si>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</si>
  <si>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</si>
  <si>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</si>
  <si>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</si>
  <si>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</si>
  <si>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</si>
  <si>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</si>
  <si>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</si>
  <si>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</si>
  <si>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</si>
  <si>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</si>
  <si>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</si>
  <si>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</si>
  <si>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</si>
  <si>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</si>
  <si>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</si>
  <si>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</si>
  <si>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</si>
  <si>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</si>
  <si>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</si>
  <si>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</si>
  <si>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</si>
  <si>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</si>
  <si>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</si>
  <si>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</si>
  <si>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中央自然灾害生活补助</t>
  </si>
  <si>
    <t xml:space="preserve">      地方自然灾害生活补助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</si>
  <si>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</si>
  <si>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</si>
  <si>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</si>
  <si>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</si>
  <si>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>二十二、预备费</t>
  </si>
  <si>
    <t>二十三、债务付息支出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</si>
  <si>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</si>
  <si>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</si>
  <si>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</si>
  <si>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</si>
  <si>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</si>
  <si>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二十四、债务发行费用支出</t>
  </si>
  <si>
    <t xml:space="preserve">    地方政府一般债务发行费用支出</t>
  </si>
  <si>
    <t>二十五、其他支出</t>
  </si>
  <si>
    <t xml:space="preserve">    年初预留</t>
  </si>
  <si>
    <t>支出合计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</si>
</sst>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_ "/>
    <numFmt numFmtId="178" formatCode="0_);[Red]\(0\)"/>
  </numFmts>
  <fonts count="33">
    <font>
      <sz val="11"/>
      <color indexed="8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6"/>
      <name val="方正小标宋简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1"/>
      <name val="Times New Roman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1"/>
      <color theme="1"/>
      <name val="Times New Roman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name val="Helv"/>
      <charset val="134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9" fillId="25" borderId="13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34" borderId="16" applyNumberFormat="0" applyFont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/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24" fillId="7" borderId="13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" fillId="0" borderId="0"/>
    <xf numFmtId="0" fontId="3" fillId="0" borderId="0" applyProtection="0"/>
  </cellStyleXfs>
  <cellXfs count="4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78" fontId="5" fillId="2" borderId="1" xfId="51" applyNumberFormat="1" applyFont="1" applyFill="1" applyBorder="1" applyAlignment="1" applyProtection="1">
      <alignment horizontal="center" vertical="center" wrapText="1"/>
    </xf>
    <xf numFmtId="177" fontId="6" fillId="0" borderId="2" xfId="51" applyNumberFormat="1" applyFont="1" applyFill="1" applyBorder="1" applyAlignment="1" applyProtection="1">
      <alignment horizontal="center" vertical="center" wrapText="1"/>
    </xf>
    <xf numFmtId="177" fontId="6" fillId="0" borderId="3" xfId="51" applyNumberFormat="1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177" fontId="7" fillId="0" borderId="1" xfId="0" applyNumberFormat="1" applyFont="1" applyFill="1" applyBorder="1" applyAlignment="1">
      <alignment vertical="center"/>
    </xf>
    <xf numFmtId="176" fontId="3" fillId="2" borderId="4" xfId="0" applyNumberFormat="1" applyFont="1" applyFill="1" applyBorder="1" applyAlignment="1" applyProtection="1">
      <alignment horizontal="left" vertical="center" wrapText="1"/>
      <protection locked="0"/>
    </xf>
    <xf numFmtId="177" fontId="3" fillId="2" borderId="4" xfId="0" applyNumberFormat="1" applyFont="1" applyFill="1" applyBorder="1" applyAlignment="1" applyProtection="1">
      <alignment horizontal="left" vertical="center" wrapText="1"/>
      <protection locked="0"/>
    </xf>
    <xf numFmtId="176" fontId="3" fillId="2" borderId="5" xfId="0" applyNumberFormat="1" applyFont="1" applyFill="1" applyBorder="1" applyAlignment="1" applyProtection="1">
      <alignment horizontal="left" vertical="center" wrapText="1"/>
      <protection locked="0"/>
    </xf>
    <xf numFmtId="177" fontId="3" fillId="2" borderId="5" xfId="0" applyNumberFormat="1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0" fontId="1" fillId="2" borderId="1" xfId="0" applyNumberFormat="1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 wrapText="1"/>
    </xf>
    <xf numFmtId="177" fontId="10" fillId="0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9" fillId="2" borderId="6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distributed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?鹎%U龡&amp;H齲_x0001_C铣_x0014__x0007__x0001__x0001_" xfId="50"/>
    <cellStyle name="常规_2003年人大预算表（全省）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D1281"/>
  <sheetViews>
    <sheetView showGridLines="0" showZeros="0" tabSelected="1" zoomScale="85" zoomScaleNormal="85" topLeftCell="A1011" workbookViewId="0">
      <selection activeCell="D1135" sqref="D1135:D1154"/>
    </sheetView>
  </sheetViews>
  <sheetFormatPr defaultColWidth="6.875" defaultRowHeight="14.25" outlineLevelCol="3"/>
  <cols>
    <col min="1" max="1" width="41.25" style="2" customWidth="1"/>
    <col min="2" max="3" width="12.375" style="3" customWidth="1"/>
    <col min="4" max="4" width="16" style="2" customWidth="1"/>
    <col min="5" max="195" width="6.875" style="2" customWidth="1"/>
    <col min="196" max="16384" width="6.875" style="4"/>
  </cols>
  <sheetData>
    <row r="1" ht="26.25" customHeight="1" spans="1:4">
      <c r="A1" s="5" t="s">
        <v>0</v>
      </c>
      <c r="B1" s="6"/>
      <c r="C1" s="6"/>
      <c r="D1" s="5"/>
    </row>
    <row r="2" ht="35" customHeight="1" spans="1:4">
      <c r="A2" s="1"/>
      <c r="B2" s="7"/>
      <c r="C2" s="7"/>
      <c r="D2" s="8" t="s">
        <v>1</v>
      </c>
    </row>
    <row r="3" ht="24.75" customHeight="1" spans="1:4">
      <c r="A3" s="9" t="s">
        <v>2</v>
      </c>
      <c r="B3" s="9" t="s">
        <v>3</v>
      </c>
      <c r="C3" s="9" t="s">
        <v>4</v>
      </c>
      <c r="D3" s="10" t="s">
        <v>5</v>
      </c>
    </row>
    <row r="4" ht="20.25" customHeight="1" spans="1:4">
      <c r="A4" s="9"/>
      <c r="B4" s="9"/>
      <c r="C4" s="9"/>
      <c r="D4" s="11"/>
    </row>
    <row r="5" ht="22" customHeight="1" spans="1:4">
      <c r="A5" s="12" t="s">
        <v>6</v>
      </c>
      <c r="B5" s="13">
        <f>B6+B18+B27+B38+B49+B60+B71+B83+B105+B115+B124+B163+B169+B176+B183+B190+B197+B204+B218+B224+B231+B246</f>
        <v>23999</v>
      </c>
      <c r="C5" s="13">
        <f>C6+C18+C27+C38+C49+C60+C71+C83+C105+C115+C124+C163+C169+C176+C183+C190+C197+C204+C218+C224+C231+C246</f>
        <v>22973</v>
      </c>
      <c r="D5" s="14">
        <f>(C5/B5-1)*100</f>
        <v>-4.27517813242219</v>
      </c>
    </row>
    <row r="6" ht="22" customHeight="1" spans="1:4">
      <c r="A6" s="15" t="s">
        <v>7</v>
      </c>
      <c r="B6" s="13">
        <v>650</v>
      </c>
      <c r="C6" s="13">
        <v>630</v>
      </c>
      <c r="D6" s="14">
        <f>(C6/B6-1)*100</f>
        <v>-3.07692307692308</v>
      </c>
    </row>
    <row r="7" ht="22" customHeight="1" spans="1:4">
      <c r="A7" s="15" t="s">
        <v>8</v>
      </c>
      <c r="B7" s="13">
        <v>650</v>
      </c>
      <c r="C7" s="13">
        <v>630</v>
      </c>
      <c r="D7" s="14">
        <f>(C7/B7-1)*100</f>
        <v>-3.07692307692308</v>
      </c>
    </row>
    <row r="8" ht="22" hidden="1" customHeight="1" spans="1:4">
      <c r="A8" s="15" t="s">
        <v>9</v>
      </c>
      <c r="B8" s="13"/>
      <c r="C8" s="13"/>
      <c r="D8" s="14"/>
    </row>
    <row r="9" ht="22" hidden="1" customHeight="1" spans="1:4">
      <c r="A9" s="16" t="s">
        <v>10</v>
      </c>
      <c r="B9" s="13"/>
      <c r="C9" s="13"/>
      <c r="D9" s="14"/>
    </row>
    <row r="10" ht="22" hidden="1" customHeight="1" spans="1:4">
      <c r="A10" s="16" t="s">
        <v>11</v>
      </c>
      <c r="B10" s="13"/>
      <c r="C10" s="13"/>
      <c r="D10" s="14"/>
    </row>
    <row r="11" ht="22" hidden="1" customHeight="1" spans="1:4">
      <c r="A11" s="16" t="s">
        <v>12</v>
      </c>
      <c r="B11" s="13"/>
      <c r="C11" s="13"/>
      <c r="D11" s="14"/>
    </row>
    <row r="12" ht="22" hidden="1" customHeight="1" spans="1:4">
      <c r="A12" s="12" t="s">
        <v>13</v>
      </c>
      <c r="B12" s="13"/>
      <c r="C12" s="13"/>
      <c r="D12" s="14"/>
    </row>
    <row r="13" ht="22" hidden="1" customHeight="1" spans="1:4">
      <c r="A13" s="12" t="s">
        <v>14</v>
      </c>
      <c r="B13" s="13"/>
      <c r="C13" s="13"/>
      <c r="D13" s="14"/>
    </row>
    <row r="14" ht="22" hidden="1" customHeight="1" spans="1:4">
      <c r="A14" s="12" t="s">
        <v>15</v>
      </c>
      <c r="B14" s="13"/>
      <c r="C14" s="13"/>
      <c r="D14" s="14"/>
    </row>
    <row r="15" ht="22" hidden="1" customHeight="1" spans="1:4">
      <c r="A15" s="12" t="s">
        <v>16</v>
      </c>
      <c r="B15" s="13"/>
      <c r="C15" s="13"/>
      <c r="D15" s="14"/>
    </row>
    <row r="16" ht="22" hidden="1" customHeight="1" spans="1:4">
      <c r="A16" s="12" t="s">
        <v>17</v>
      </c>
      <c r="B16" s="13"/>
      <c r="C16" s="13"/>
      <c r="D16" s="14"/>
    </row>
    <row r="17" ht="22" hidden="1" customHeight="1" spans="1:4">
      <c r="A17" s="12" t="s">
        <v>18</v>
      </c>
      <c r="B17" s="13"/>
      <c r="C17" s="13"/>
      <c r="D17" s="14"/>
    </row>
    <row r="18" ht="22" customHeight="1" spans="1:4">
      <c r="A18" s="15" t="s">
        <v>19</v>
      </c>
      <c r="B18" s="13">
        <v>550</v>
      </c>
      <c r="C18" s="13">
        <v>530</v>
      </c>
      <c r="D18" s="14">
        <f>(C18/B18-1)*100</f>
        <v>-3.63636363636364</v>
      </c>
    </row>
    <row r="19" ht="22" customHeight="1" spans="1:4">
      <c r="A19" s="15" t="s">
        <v>8</v>
      </c>
      <c r="B19" s="13">
        <v>550</v>
      </c>
      <c r="C19" s="13">
        <v>530</v>
      </c>
      <c r="D19" s="14">
        <f>(C19/B19-1)*100</f>
        <v>-3.63636363636364</v>
      </c>
    </row>
    <row r="20" ht="22" hidden="1" customHeight="1" spans="1:4">
      <c r="A20" s="15" t="s">
        <v>9</v>
      </c>
      <c r="B20" s="13"/>
      <c r="C20" s="13"/>
      <c r="D20" s="14"/>
    </row>
    <row r="21" ht="22" hidden="1" customHeight="1" spans="1:4">
      <c r="A21" s="16" t="s">
        <v>10</v>
      </c>
      <c r="B21" s="13"/>
      <c r="C21" s="13"/>
      <c r="D21" s="14"/>
    </row>
    <row r="22" ht="22" hidden="1" customHeight="1" spans="1:4">
      <c r="A22" s="16" t="s">
        <v>20</v>
      </c>
      <c r="B22" s="13"/>
      <c r="C22" s="13"/>
      <c r="D22" s="14"/>
    </row>
    <row r="23" ht="22" hidden="1" customHeight="1" spans="1:4">
      <c r="A23" s="16" t="s">
        <v>21</v>
      </c>
      <c r="B23" s="13"/>
      <c r="C23" s="13"/>
      <c r="D23" s="14"/>
    </row>
    <row r="24" ht="22" hidden="1" customHeight="1" spans="1:4">
      <c r="A24" s="16" t="s">
        <v>22</v>
      </c>
      <c r="B24" s="13"/>
      <c r="C24" s="13"/>
      <c r="D24" s="14"/>
    </row>
    <row r="25" ht="22" hidden="1" customHeight="1" spans="1:4">
      <c r="A25" s="16" t="s">
        <v>17</v>
      </c>
      <c r="B25" s="13"/>
      <c r="C25" s="13"/>
      <c r="D25" s="14"/>
    </row>
    <row r="26" ht="22" hidden="1" customHeight="1" spans="1:4">
      <c r="A26" s="16" t="s">
        <v>23</v>
      </c>
      <c r="B26" s="13"/>
      <c r="C26" s="13"/>
      <c r="D26" s="14"/>
    </row>
    <row r="27" ht="22" customHeight="1" spans="1:4">
      <c r="A27" s="15" t="s">
        <v>24</v>
      </c>
      <c r="B27" s="13">
        <v>10400</v>
      </c>
      <c r="C27" s="13">
        <v>9980</v>
      </c>
      <c r="D27" s="14">
        <f>(C27/B27-1)*100</f>
        <v>-4.03846153846153</v>
      </c>
    </row>
    <row r="28" ht="22" customHeight="1" spans="1:4">
      <c r="A28" s="15" t="s">
        <v>8</v>
      </c>
      <c r="B28" s="13">
        <v>10000</v>
      </c>
      <c r="C28" s="13">
        <v>9600</v>
      </c>
      <c r="D28" s="14">
        <f>(C28/B28-1)*100</f>
        <v>-4</v>
      </c>
    </row>
    <row r="29" ht="22" hidden="1" customHeight="1" spans="1:4">
      <c r="A29" s="15" t="s">
        <v>9</v>
      </c>
      <c r="B29" s="13"/>
      <c r="C29" s="13"/>
      <c r="D29" s="14"/>
    </row>
    <row r="30" ht="22" hidden="1" customHeight="1" spans="1:4">
      <c r="A30" s="16" t="s">
        <v>10</v>
      </c>
      <c r="B30" s="13"/>
      <c r="C30" s="13"/>
      <c r="D30" s="14"/>
    </row>
    <row r="31" ht="22" hidden="1" customHeight="1" spans="1:4">
      <c r="A31" s="16" t="s">
        <v>25</v>
      </c>
      <c r="B31" s="13"/>
      <c r="C31" s="13"/>
      <c r="D31" s="14"/>
    </row>
    <row r="32" ht="22" hidden="1" customHeight="1" spans="1:4">
      <c r="A32" s="16" t="s">
        <v>26</v>
      </c>
      <c r="B32" s="13"/>
      <c r="C32" s="13"/>
      <c r="D32" s="14"/>
    </row>
    <row r="33" ht="22" hidden="1" customHeight="1" spans="1:4">
      <c r="A33" s="17" t="s">
        <v>27</v>
      </c>
      <c r="B33" s="13"/>
      <c r="C33" s="13"/>
      <c r="D33" s="14"/>
    </row>
    <row r="34" ht="22" customHeight="1" spans="1:4">
      <c r="A34" s="15" t="s">
        <v>28</v>
      </c>
      <c r="B34" s="13">
        <v>400</v>
      </c>
      <c r="C34" s="13">
        <v>380</v>
      </c>
      <c r="D34" s="14">
        <f t="shared" ref="D34" si="0">(C34/B34-1)*100</f>
        <v>-5</v>
      </c>
    </row>
    <row r="35" ht="22" hidden="1" customHeight="1" spans="1:4">
      <c r="A35" s="16" t="s">
        <v>29</v>
      </c>
      <c r="B35" s="13"/>
      <c r="C35" s="13"/>
      <c r="D35" s="14"/>
    </row>
    <row r="36" ht="22" hidden="1" customHeight="1" spans="1:4">
      <c r="A36" s="16" t="s">
        <v>17</v>
      </c>
      <c r="B36" s="13"/>
      <c r="C36" s="13"/>
      <c r="D36" s="14"/>
    </row>
    <row r="37" ht="22" hidden="1" customHeight="1" spans="1:4">
      <c r="A37" s="16" t="s">
        <v>30</v>
      </c>
      <c r="B37" s="13"/>
      <c r="C37" s="13"/>
      <c r="D37" s="14"/>
    </row>
    <row r="38" ht="22" customHeight="1" spans="1:4">
      <c r="A38" s="15" t="s">
        <v>31</v>
      </c>
      <c r="B38" s="13">
        <v>420</v>
      </c>
      <c r="C38" s="13">
        <v>400</v>
      </c>
      <c r="D38" s="14">
        <f>(C38/B38-1)*100</f>
        <v>-4.76190476190477</v>
      </c>
    </row>
    <row r="39" ht="22" customHeight="1" spans="1:4">
      <c r="A39" s="15" t="s">
        <v>8</v>
      </c>
      <c r="B39" s="13">
        <v>420</v>
      </c>
      <c r="C39" s="13">
        <v>400</v>
      </c>
      <c r="D39" s="14">
        <f>(C39/B39-1)*100</f>
        <v>-4.76190476190477</v>
      </c>
    </row>
    <row r="40" ht="22" hidden="1" customHeight="1" spans="1:4">
      <c r="A40" s="15" t="s">
        <v>9</v>
      </c>
      <c r="B40" s="13"/>
      <c r="C40" s="13"/>
      <c r="D40" s="14"/>
    </row>
    <row r="41" ht="22" hidden="1" customHeight="1" spans="1:4">
      <c r="A41" s="16" t="s">
        <v>10</v>
      </c>
      <c r="B41" s="13"/>
      <c r="C41" s="13"/>
      <c r="D41" s="14"/>
    </row>
    <row r="42" ht="22" hidden="1" customHeight="1" spans="1:4">
      <c r="A42" s="16" t="s">
        <v>32</v>
      </c>
      <c r="B42" s="13"/>
      <c r="C42" s="13"/>
      <c r="D42" s="14"/>
    </row>
    <row r="43" ht="22" hidden="1" customHeight="1" spans="1:4">
      <c r="A43" s="16" t="s">
        <v>33</v>
      </c>
      <c r="B43" s="13"/>
      <c r="C43" s="13"/>
      <c r="D43" s="14"/>
    </row>
    <row r="44" ht="22" hidden="1" customHeight="1" spans="1:4">
      <c r="A44" s="15" t="s">
        <v>34</v>
      </c>
      <c r="B44" s="13"/>
      <c r="C44" s="13"/>
      <c r="D44" s="14"/>
    </row>
    <row r="45" ht="22" hidden="1" customHeight="1" spans="1:4">
      <c r="A45" s="15" t="s">
        <v>35</v>
      </c>
      <c r="B45" s="13"/>
      <c r="C45" s="13"/>
      <c r="D45" s="14"/>
    </row>
    <row r="46" ht="22" hidden="1" customHeight="1" spans="1:4">
      <c r="A46" s="15" t="s">
        <v>36</v>
      </c>
      <c r="B46" s="13"/>
      <c r="C46" s="13"/>
      <c r="D46" s="14"/>
    </row>
    <row r="47" ht="22" hidden="1" customHeight="1" spans="1:4">
      <c r="A47" s="15" t="s">
        <v>17</v>
      </c>
      <c r="B47" s="13"/>
      <c r="C47" s="13"/>
      <c r="D47" s="14"/>
    </row>
    <row r="48" ht="22" hidden="1" customHeight="1" spans="1:4">
      <c r="A48" s="16" t="s">
        <v>37</v>
      </c>
      <c r="B48" s="13"/>
      <c r="C48" s="13"/>
      <c r="D48" s="14"/>
    </row>
    <row r="49" ht="22" customHeight="1" spans="1:4">
      <c r="A49" s="16" t="s">
        <v>38</v>
      </c>
      <c r="B49" s="13">
        <f>SUM(B50:B59)</f>
        <v>632</v>
      </c>
      <c r="C49" s="13">
        <f>SUM(C50:C59)</f>
        <v>605</v>
      </c>
      <c r="D49" s="14">
        <f>(C49/B49-1)*100</f>
        <v>-4.27215189873418</v>
      </c>
    </row>
    <row r="50" ht="22" customHeight="1" spans="1:4">
      <c r="A50" s="16" t="s">
        <v>8</v>
      </c>
      <c r="B50" s="13">
        <v>532</v>
      </c>
      <c r="C50" s="13">
        <v>510</v>
      </c>
      <c r="D50" s="14">
        <f>(C50/B50-1)*100</f>
        <v>-4.13533834586466</v>
      </c>
    </row>
    <row r="51" ht="22" hidden="1" customHeight="1" spans="1:4">
      <c r="A51" s="12" t="s">
        <v>9</v>
      </c>
      <c r="B51" s="13"/>
      <c r="C51" s="13"/>
      <c r="D51" s="14"/>
    </row>
    <row r="52" ht="22" hidden="1" customHeight="1" spans="1:4">
      <c r="A52" s="15" t="s">
        <v>10</v>
      </c>
      <c r="B52" s="13"/>
      <c r="C52" s="13"/>
      <c r="D52" s="14"/>
    </row>
    <row r="53" ht="22" customHeight="1" spans="1:4">
      <c r="A53" s="15" t="s">
        <v>39</v>
      </c>
      <c r="B53" s="13">
        <v>100</v>
      </c>
      <c r="C53" s="13">
        <v>95</v>
      </c>
      <c r="D53" s="14">
        <f>(C53/B53-1)*100</f>
        <v>-5</v>
      </c>
    </row>
    <row r="54" ht="22" hidden="1" customHeight="1" spans="1:4">
      <c r="A54" s="15" t="s">
        <v>40</v>
      </c>
      <c r="B54" s="13"/>
      <c r="C54" s="13"/>
      <c r="D54" s="14"/>
    </row>
    <row r="55" ht="22" hidden="1" customHeight="1" spans="1:4">
      <c r="A55" s="16" t="s">
        <v>41</v>
      </c>
      <c r="B55" s="13"/>
      <c r="C55" s="13"/>
      <c r="D55" s="14"/>
    </row>
    <row r="56" ht="22" hidden="1" customHeight="1" spans="1:4">
      <c r="A56" s="16" t="s">
        <v>42</v>
      </c>
      <c r="B56" s="13"/>
      <c r="C56" s="13"/>
      <c r="D56" s="14"/>
    </row>
    <row r="57" ht="22" hidden="1" customHeight="1" spans="1:4">
      <c r="A57" s="16" t="s">
        <v>43</v>
      </c>
      <c r="B57" s="13"/>
      <c r="C57" s="13"/>
      <c r="D57" s="14"/>
    </row>
    <row r="58" ht="22" hidden="1" customHeight="1" spans="1:4">
      <c r="A58" s="15" t="s">
        <v>17</v>
      </c>
      <c r="B58" s="13"/>
      <c r="C58" s="13"/>
      <c r="D58" s="14"/>
    </row>
    <row r="59" ht="22" hidden="1" customHeight="1" spans="1:4">
      <c r="A59" s="16" t="s">
        <v>44</v>
      </c>
      <c r="B59" s="13"/>
      <c r="C59" s="13"/>
      <c r="D59" s="14"/>
    </row>
    <row r="60" ht="22" customHeight="1" spans="1:4">
      <c r="A60" s="17" t="s">
        <v>45</v>
      </c>
      <c r="B60" s="13">
        <v>1600</v>
      </c>
      <c r="C60" s="13">
        <v>1500</v>
      </c>
      <c r="D60" s="14">
        <f>(C60/B60-1)*100</f>
        <v>-6.25</v>
      </c>
    </row>
    <row r="61" ht="22" customHeight="1" spans="1:4">
      <c r="A61" s="16" t="s">
        <v>8</v>
      </c>
      <c r="B61" s="13">
        <v>1600</v>
      </c>
      <c r="C61" s="13">
        <v>1500</v>
      </c>
      <c r="D61" s="14">
        <f>(C61/B61-1)*100</f>
        <v>-6.25</v>
      </c>
    </row>
    <row r="62" ht="22" hidden="1" customHeight="1" spans="1:4">
      <c r="A62" s="12" t="s">
        <v>9</v>
      </c>
      <c r="B62" s="13"/>
      <c r="C62" s="13"/>
      <c r="D62" s="14"/>
    </row>
    <row r="63" ht="22" hidden="1" customHeight="1" spans="1:4">
      <c r="A63" s="12" t="s">
        <v>10</v>
      </c>
      <c r="B63" s="13"/>
      <c r="C63" s="13"/>
      <c r="D63" s="14"/>
    </row>
    <row r="64" ht="22" hidden="1" customHeight="1" spans="1:4">
      <c r="A64" s="12" t="s">
        <v>46</v>
      </c>
      <c r="B64" s="13"/>
      <c r="C64" s="13"/>
      <c r="D64" s="14"/>
    </row>
    <row r="65" ht="22" hidden="1" customHeight="1" spans="1:4">
      <c r="A65" s="12" t="s">
        <v>47</v>
      </c>
      <c r="B65" s="13"/>
      <c r="C65" s="13"/>
      <c r="D65" s="14"/>
    </row>
    <row r="66" ht="22" hidden="1" customHeight="1" spans="1:4">
      <c r="A66" s="12" t="s">
        <v>48</v>
      </c>
      <c r="B66" s="13"/>
      <c r="C66" s="13"/>
      <c r="D66" s="14"/>
    </row>
    <row r="67" ht="22" hidden="1" customHeight="1" spans="1:4">
      <c r="A67" s="15" t="s">
        <v>49</v>
      </c>
      <c r="B67" s="13"/>
      <c r="C67" s="13"/>
      <c r="D67" s="14"/>
    </row>
    <row r="68" ht="22" hidden="1" customHeight="1" spans="1:4">
      <c r="A68" s="16" t="s">
        <v>50</v>
      </c>
      <c r="B68" s="13"/>
      <c r="C68" s="13"/>
      <c r="D68" s="14"/>
    </row>
    <row r="69" ht="22" hidden="1" customHeight="1" spans="1:4">
      <c r="A69" s="16" t="s">
        <v>17</v>
      </c>
      <c r="B69" s="13"/>
      <c r="C69" s="13"/>
      <c r="D69" s="14"/>
    </row>
    <row r="70" ht="22" hidden="1" customHeight="1" spans="1:4">
      <c r="A70" s="16" t="s">
        <v>51</v>
      </c>
      <c r="B70" s="13"/>
      <c r="C70" s="13"/>
      <c r="D70" s="14"/>
    </row>
    <row r="71" ht="22" customHeight="1" spans="1:4">
      <c r="A71" s="15" t="s">
        <v>52</v>
      </c>
      <c r="B71" s="13">
        <v>400</v>
      </c>
      <c r="C71" s="13">
        <v>380</v>
      </c>
      <c r="D71" s="14">
        <f>(C71/B71-1)*100</f>
        <v>-5</v>
      </c>
    </row>
    <row r="72" ht="22" customHeight="1" spans="1:4">
      <c r="A72" s="15" t="s">
        <v>8</v>
      </c>
      <c r="B72" s="13">
        <v>400</v>
      </c>
      <c r="C72" s="13">
        <v>380</v>
      </c>
      <c r="D72" s="14">
        <f>(C72/B72-1)*100</f>
        <v>-5</v>
      </c>
    </row>
    <row r="73" ht="22" hidden="1" customHeight="1" spans="1:4">
      <c r="A73" s="15" t="s">
        <v>9</v>
      </c>
      <c r="B73" s="13"/>
      <c r="C73" s="13"/>
      <c r="D73" s="14"/>
    </row>
    <row r="74" ht="22" hidden="1" customHeight="1" spans="1:4">
      <c r="A74" s="16" t="s">
        <v>10</v>
      </c>
      <c r="B74" s="13"/>
      <c r="C74" s="13"/>
      <c r="D74" s="14"/>
    </row>
    <row r="75" ht="22" hidden="1" customHeight="1" spans="1:4">
      <c r="A75" s="16" t="s">
        <v>53</v>
      </c>
      <c r="B75" s="13"/>
      <c r="C75" s="13"/>
      <c r="D75" s="14"/>
    </row>
    <row r="76" ht="22" hidden="1" customHeight="1" spans="1:4">
      <c r="A76" s="16" t="s">
        <v>54</v>
      </c>
      <c r="B76" s="13"/>
      <c r="C76" s="13"/>
      <c r="D76" s="14"/>
    </row>
    <row r="77" ht="22" hidden="1" customHeight="1" spans="1:4">
      <c r="A77" s="12" t="s">
        <v>55</v>
      </c>
      <c r="B77" s="13"/>
      <c r="C77" s="13"/>
      <c r="D77" s="14"/>
    </row>
    <row r="78" ht="22" hidden="1" customHeight="1" spans="1:4">
      <c r="A78" s="15" t="s">
        <v>56</v>
      </c>
      <c r="B78" s="13"/>
      <c r="C78" s="13"/>
      <c r="D78" s="14"/>
    </row>
    <row r="79" ht="22" hidden="1" customHeight="1" spans="1:4">
      <c r="A79" s="15" t="s">
        <v>57</v>
      </c>
      <c r="B79" s="13"/>
      <c r="C79" s="13"/>
      <c r="D79" s="14"/>
    </row>
    <row r="80" ht="22" hidden="1" customHeight="1" spans="1:4">
      <c r="A80" s="15" t="s">
        <v>49</v>
      </c>
      <c r="B80" s="13"/>
      <c r="C80" s="13"/>
      <c r="D80" s="14"/>
    </row>
    <row r="81" ht="22" hidden="1" customHeight="1" spans="1:4">
      <c r="A81" s="16" t="s">
        <v>17</v>
      </c>
      <c r="B81" s="13"/>
      <c r="C81" s="13"/>
      <c r="D81" s="14"/>
    </row>
    <row r="82" ht="22" hidden="1" customHeight="1" spans="1:4">
      <c r="A82" s="16" t="s">
        <v>58</v>
      </c>
      <c r="B82" s="13"/>
      <c r="C82" s="13"/>
      <c r="D82" s="14"/>
    </row>
    <row r="83" ht="22" customHeight="1" spans="1:4">
      <c r="A83" s="16" t="s">
        <v>59</v>
      </c>
      <c r="B83" s="13">
        <v>350</v>
      </c>
      <c r="C83" s="13">
        <v>330</v>
      </c>
      <c r="D83" s="14">
        <f>(C83/B83-1)*100</f>
        <v>-5.71428571428572</v>
      </c>
    </row>
    <row r="84" ht="22" customHeight="1" spans="1:4">
      <c r="A84" s="15" t="s">
        <v>8</v>
      </c>
      <c r="B84" s="13">
        <v>350</v>
      </c>
      <c r="C84" s="13">
        <v>330</v>
      </c>
      <c r="D84" s="14">
        <f>(C84/B84-1)*100</f>
        <v>-5.71428571428572</v>
      </c>
    </row>
    <row r="85" ht="22" hidden="1" customHeight="1" spans="1:4">
      <c r="A85" s="15" t="s">
        <v>9</v>
      </c>
      <c r="B85" s="13"/>
      <c r="C85" s="13"/>
      <c r="D85" s="14"/>
    </row>
    <row r="86" ht="22" hidden="1" customHeight="1" spans="1:4">
      <c r="A86" s="15" t="s">
        <v>10</v>
      </c>
      <c r="B86" s="13"/>
      <c r="C86" s="13"/>
      <c r="D86" s="14"/>
    </row>
    <row r="87" ht="22" hidden="1" customHeight="1" spans="1:4">
      <c r="A87" s="18" t="s">
        <v>60</v>
      </c>
      <c r="B87" s="13"/>
      <c r="C87" s="13"/>
      <c r="D87" s="14"/>
    </row>
    <row r="88" ht="22" hidden="1" customHeight="1" spans="1:4">
      <c r="A88" s="16" t="s">
        <v>61</v>
      </c>
      <c r="B88" s="13"/>
      <c r="C88" s="13"/>
      <c r="D88" s="14"/>
    </row>
    <row r="89" ht="22" hidden="1" customHeight="1" spans="1:4">
      <c r="A89" s="16" t="s">
        <v>49</v>
      </c>
      <c r="B89" s="13"/>
      <c r="C89" s="13"/>
      <c r="D89" s="14"/>
    </row>
    <row r="90" ht="22" hidden="1" customHeight="1" spans="1:4">
      <c r="A90" s="16" t="s">
        <v>17</v>
      </c>
      <c r="B90" s="13"/>
      <c r="C90" s="13"/>
      <c r="D90" s="14"/>
    </row>
    <row r="91" ht="22" hidden="1" customHeight="1" spans="1:4">
      <c r="A91" s="12" t="s">
        <v>62</v>
      </c>
      <c r="B91" s="13"/>
      <c r="C91" s="13"/>
      <c r="D91" s="14"/>
    </row>
    <row r="92" ht="22" hidden="1" customHeight="1" spans="1:4">
      <c r="A92" s="15" t="s">
        <v>63</v>
      </c>
      <c r="B92" s="19">
        <v>0</v>
      </c>
      <c r="C92" s="19"/>
      <c r="D92" s="14"/>
    </row>
    <row r="93" ht="22" hidden="1" customHeight="1" spans="1:4">
      <c r="A93" s="15" t="s">
        <v>8</v>
      </c>
      <c r="B93" s="13"/>
      <c r="C93" s="13"/>
      <c r="D93" s="14"/>
    </row>
    <row r="94" ht="22" hidden="1" customHeight="1" spans="1:4">
      <c r="A94" s="16" t="s">
        <v>9</v>
      </c>
      <c r="B94" s="13"/>
      <c r="C94" s="13"/>
      <c r="D94" s="14"/>
    </row>
    <row r="95" ht="22" hidden="1" customHeight="1" spans="1:4">
      <c r="A95" s="16" t="s">
        <v>10</v>
      </c>
      <c r="B95" s="13"/>
      <c r="C95" s="13"/>
      <c r="D95" s="14"/>
    </row>
    <row r="96" ht="22" hidden="1" customHeight="1" spans="1:4">
      <c r="A96" s="15" t="s">
        <v>64</v>
      </c>
      <c r="B96" s="13"/>
      <c r="C96" s="13"/>
      <c r="D96" s="14"/>
    </row>
    <row r="97" ht="22" hidden="1" customHeight="1" spans="1:4">
      <c r="A97" s="15" t="s">
        <v>65</v>
      </c>
      <c r="B97" s="13"/>
      <c r="C97" s="13"/>
      <c r="D97" s="14"/>
    </row>
    <row r="98" ht="22" hidden="1" customHeight="1" spans="1:4">
      <c r="A98" s="15" t="s">
        <v>49</v>
      </c>
      <c r="B98" s="13"/>
      <c r="C98" s="13"/>
      <c r="D98" s="14"/>
    </row>
    <row r="99" ht="22" hidden="1" customHeight="1" spans="1:4">
      <c r="A99" s="15" t="s">
        <v>66</v>
      </c>
      <c r="B99" s="13"/>
      <c r="C99" s="13"/>
      <c r="D99" s="14"/>
    </row>
    <row r="100" ht="22" hidden="1" customHeight="1" spans="1:4">
      <c r="A100" s="15" t="s">
        <v>67</v>
      </c>
      <c r="B100" s="13"/>
      <c r="C100" s="13"/>
      <c r="D100" s="14"/>
    </row>
    <row r="101" ht="22" hidden="1" customHeight="1" spans="1:4">
      <c r="A101" s="15" t="s">
        <v>68</v>
      </c>
      <c r="B101" s="13"/>
      <c r="C101" s="13"/>
      <c r="D101" s="14"/>
    </row>
    <row r="102" ht="22" hidden="1" customHeight="1" spans="1:4">
      <c r="A102" s="15" t="s">
        <v>69</v>
      </c>
      <c r="B102" s="13"/>
      <c r="C102" s="13"/>
      <c r="D102" s="14"/>
    </row>
    <row r="103" ht="22" hidden="1" customHeight="1" spans="1:4">
      <c r="A103" s="16" t="s">
        <v>17</v>
      </c>
      <c r="B103" s="13"/>
      <c r="C103" s="13"/>
      <c r="D103" s="14"/>
    </row>
    <row r="104" ht="22" hidden="1" customHeight="1" spans="1:4">
      <c r="A104" s="16" t="s">
        <v>70</v>
      </c>
      <c r="B104" s="13"/>
      <c r="C104" s="13"/>
      <c r="D104" s="14"/>
    </row>
    <row r="105" ht="22" customHeight="1" spans="1:4">
      <c r="A105" s="16" t="s">
        <v>71</v>
      </c>
      <c r="B105" s="13">
        <v>500</v>
      </c>
      <c r="C105" s="13">
        <v>480</v>
      </c>
      <c r="D105" s="14">
        <f>(C105/B105-1)*100</f>
        <v>-4</v>
      </c>
    </row>
    <row r="106" ht="22" customHeight="1" spans="1:4">
      <c r="A106" s="16" t="s">
        <v>8</v>
      </c>
      <c r="B106" s="13">
        <v>500</v>
      </c>
      <c r="C106" s="13">
        <v>480</v>
      </c>
      <c r="D106" s="14">
        <f>(C106/B106-1)*100</f>
        <v>-4</v>
      </c>
    </row>
    <row r="107" ht="22" hidden="1" customHeight="1" spans="1:4">
      <c r="A107" s="15" t="s">
        <v>9</v>
      </c>
      <c r="B107" s="13"/>
      <c r="C107" s="13"/>
      <c r="D107" s="14"/>
    </row>
    <row r="108" ht="22" hidden="1" customHeight="1" spans="1:4">
      <c r="A108" s="15" t="s">
        <v>10</v>
      </c>
      <c r="B108" s="13"/>
      <c r="C108" s="13"/>
      <c r="D108" s="14"/>
    </row>
    <row r="109" ht="22" hidden="1" customHeight="1" spans="1:4">
      <c r="A109" s="15" t="s">
        <v>72</v>
      </c>
      <c r="B109" s="13"/>
      <c r="C109" s="13"/>
      <c r="D109" s="14"/>
    </row>
    <row r="110" ht="22" hidden="1" customHeight="1" spans="1:4">
      <c r="A110" s="16" t="s">
        <v>73</v>
      </c>
      <c r="B110" s="13"/>
      <c r="C110" s="13"/>
      <c r="D110" s="14"/>
    </row>
    <row r="111" ht="22" hidden="1" customHeight="1" spans="1:4">
      <c r="A111" s="16" t="s">
        <v>74</v>
      </c>
      <c r="B111" s="13"/>
      <c r="C111" s="13"/>
      <c r="D111" s="14"/>
    </row>
    <row r="112" ht="22" hidden="1" customHeight="1" spans="1:4">
      <c r="A112" s="15" t="s">
        <v>75</v>
      </c>
      <c r="B112" s="13"/>
      <c r="C112" s="13"/>
      <c r="D112" s="14"/>
    </row>
    <row r="113" ht="22" hidden="1" customHeight="1" spans="1:4">
      <c r="A113" s="18" t="s">
        <v>17</v>
      </c>
      <c r="B113" s="13"/>
      <c r="C113" s="13"/>
      <c r="D113" s="14"/>
    </row>
    <row r="114" ht="22" hidden="1" customHeight="1" spans="1:4">
      <c r="A114" s="16" t="s">
        <v>76</v>
      </c>
      <c r="B114" s="13"/>
      <c r="C114" s="13"/>
      <c r="D114" s="14"/>
    </row>
    <row r="115" ht="22" customHeight="1" spans="1:4">
      <c r="A115" s="20" t="s">
        <v>77</v>
      </c>
      <c r="B115" s="13">
        <v>1800</v>
      </c>
      <c r="C115" s="13">
        <v>1750</v>
      </c>
      <c r="D115" s="14">
        <f>(C115/B115-1)*100</f>
        <v>-2.77777777777778</v>
      </c>
    </row>
    <row r="116" ht="22" customHeight="1" spans="1:4">
      <c r="A116" s="15" t="s">
        <v>8</v>
      </c>
      <c r="B116" s="13">
        <v>1800</v>
      </c>
      <c r="C116" s="13">
        <v>1750</v>
      </c>
      <c r="D116" s="14">
        <f>(C116/B116-1)*100</f>
        <v>-2.77777777777778</v>
      </c>
    </row>
    <row r="117" ht="22" hidden="1" customHeight="1" spans="1:4">
      <c r="A117" s="15" t="s">
        <v>9</v>
      </c>
      <c r="B117" s="13"/>
      <c r="C117" s="13"/>
      <c r="D117" s="14"/>
    </row>
    <row r="118" ht="22" hidden="1" customHeight="1" spans="1:4">
      <c r="A118" s="15" t="s">
        <v>10</v>
      </c>
      <c r="B118" s="13"/>
      <c r="C118" s="13"/>
      <c r="D118" s="14"/>
    </row>
    <row r="119" ht="22" hidden="1" customHeight="1" spans="1:4">
      <c r="A119" s="16" t="s">
        <v>78</v>
      </c>
      <c r="B119" s="13"/>
      <c r="C119" s="13"/>
      <c r="D119" s="14"/>
    </row>
    <row r="120" ht="22" hidden="1" customHeight="1" spans="1:4">
      <c r="A120" s="16" t="s">
        <v>79</v>
      </c>
      <c r="B120" s="13"/>
      <c r="C120" s="13"/>
      <c r="D120" s="14"/>
    </row>
    <row r="121" ht="22" hidden="1" customHeight="1" spans="1:4">
      <c r="A121" s="16" t="s">
        <v>80</v>
      </c>
      <c r="B121" s="13"/>
      <c r="C121" s="13"/>
      <c r="D121" s="14"/>
    </row>
    <row r="122" ht="22" hidden="1" customHeight="1" spans="1:4">
      <c r="A122" s="15" t="s">
        <v>17</v>
      </c>
      <c r="B122" s="13"/>
      <c r="C122" s="13"/>
      <c r="D122" s="14"/>
    </row>
    <row r="123" ht="22" hidden="1" customHeight="1" spans="1:4">
      <c r="A123" s="15" t="s">
        <v>81</v>
      </c>
      <c r="B123" s="13"/>
      <c r="C123" s="13"/>
      <c r="D123" s="14"/>
    </row>
    <row r="124" ht="22" customHeight="1" spans="1:4">
      <c r="A124" s="12" t="s">
        <v>82</v>
      </c>
      <c r="B124" s="13">
        <v>180</v>
      </c>
      <c r="C124" s="13">
        <v>170</v>
      </c>
      <c r="D124" s="14">
        <f>(C124/B124-1)*100</f>
        <v>-5.55555555555556</v>
      </c>
    </row>
    <row r="125" ht="22" customHeight="1" spans="1:4">
      <c r="A125" s="15" t="s">
        <v>8</v>
      </c>
      <c r="B125" s="13">
        <v>180</v>
      </c>
      <c r="C125" s="13">
        <v>170</v>
      </c>
      <c r="D125" s="14">
        <f>(C125/B125-1)*100</f>
        <v>-5.55555555555556</v>
      </c>
    </row>
    <row r="126" ht="22" hidden="1" customHeight="1" spans="1:4">
      <c r="A126" s="15" t="s">
        <v>9</v>
      </c>
      <c r="B126" s="13"/>
      <c r="C126" s="13"/>
      <c r="D126" s="14"/>
    </row>
    <row r="127" ht="22" hidden="1" customHeight="1" spans="1:4">
      <c r="A127" s="15" t="s">
        <v>10</v>
      </c>
      <c r="B127" s="13"/>
      <c r="C127" s="13"/>
      <c r="D127" s="14"/>
    </row>
    <row r="128" ht="22" hidden="1" customHeight="1" spans="1:4">
      <c r="A128" s="16" t="s">
        <v>83</v>
      </c>
      <c r="B128" s="13"/>
      <c r="C128" s="13"/>
      <c r="D128" s="14"/>
    </row>
    <row r="129" ht="22" hidden="1" customHeight="1" spans="1:4">
      <c r="A129" s="16" t="s">
        <v>84</v>
      </c>
      <c r="B129" s="13"/>
      <c r="C129" s="13"/>
      <c r="D129" s="14"/>
    </row>
    <row r="130" ht="22" hidden="1" customHeight="1" spans="1:4">
      <c r="A130" s="16" t="s">
        <v>85</v>
      </c>
      <c r="B130" s="13"/>
      <c r="C130" s="13"/>
      <c r="D130" s="14"/>
    </row>
    <row r="131" ht="22" hidden="1" customHeight="1" spans="1:4">
      <c r="A131" s="15" t="s">
        <v>86</v>
      </c>
      <c r="B131" s="13"/>
      <c r="C131" s="13"/>
      <c r="D131" s="14"/>
    </row>
    <row r="132" ht="22" hidden="1" customHeight="1" spans="1:4">
      <c r="A132" s="15" t="s">
        <v>87</v>
      </c>
      <c r="B132" s="13"/>
      <c r="C132" s="13"/>
      <c r="D132" s="14"/>
    </row>
    <row r="133" ht="22" hidden="1" customHeight="1" spans="1:4">
      <c r="A133" s="15" t="s">
        <v>17</v>
      </c>
      <c r="B133" s="13"/>
      <c r="C133" s="13"/>
      <c r="D133" s="14"/>
    </row>
    <row r="134" ht="22" hidden="1" customHeight="1" spans="1:4">
      <c r="A134" s="16" t="s">
        <v>88</v>
      </c>
      <c r="B134" s="13"/>
      <c r="C134" s="13"/>
      <c r="D134" s="14"/>
    </row>
    <row r="135" ht="22" hidden="1" customHeight="1" spans="1:4">
      <c r="A135" s="16" t="s">
        <v>89</v>
      </c>
      <c r="B135" s="19">
        <v>0</v>
      </c>
      <c r="C135" s="19"/>
      <c r="D135" s="14"/>
    </row>
    <row r="136" ht="22" hidden="1" customHeight="1" spans="1:4">
      <c r="A136" s="16" t="s">
        <v>8</v>
      </c>
      <c r="B136" s="13"/>
      <c r="C136" s="13"/>
      <c r="D136" s="14"/>
    </row>
    <row r="137" ht="22" hidden="1" customHeight="1" spans="1:4">
      <c r="A137" s="12" t="s">
        <v>9</v>
      </c>
      <c r="B137" s="13"/>
      <c r="C137" s="13"/>
      <c r="D137" s="14"/>
    </row>
    <row r="138" ht="22" hidden="1" customHeight="1" spans="1:4">
      <c r="A138" s="15" t="s">
        <v>10</v>
      </c>
      <c r="B138" s="13"/>
      <c r="C138" s="13"/>
      <c r="D138" s="14"/>
    </row>
    <row r="139" ht="22" hidden="1" customHeight="1" spans="1:4">
      <c r="A139" s="15" t="s">
        <v>90</v>
      </c>
      <c r="B139" s="13"/>
      <c r="C139" s="13"/>
      <c r="D139" s="14"/>
    </row>
    <row r="140" ht="22" hidden="1" customHeight="1" spans="1:4">
      <c r="A140" s="15" t="s">
        <v>91</v>
      </c>
      <c r="B140" s="13"/>
      <c r="C140" s="13"/>
      <c r="D140" s="14"/>
    </row>
    <row r="141" ht="22" hidden="1" customHeight="1" spans="1:4">
      <c r="A141" s="18" t="s">
        <v>92</v>
      </c>
      <c r="B141" s="13"/>
      <c r="C141" s="13"/>
      <c r="D141" s="14"/>
    </row>
    <row r="142" ht="22" hidden="1" customHeight="1" spans="1:4">
      <c r="A142" s="16" t="s">
        <v>93</v>
      </c>
      <c r="B142" s="13"/>
      <c r="C142" s="13"/>
      <c r="D142" s="14"/>
    </row>
    <row r="143" ht="22" hidden="1" customHeight="1" spans="1:4">
      <c r="A143" s="15" t="s">
        <v>94</v>
      </c>
      <c r="B143" s="13"/>
      <c r="C143" s="13"/>
      <c r="D143" s="14"/>
    </row>
    <row r="144" ht="22" hidden="1" customHeight="1" spans="1:4">
      <c r="A144" s="15" t="s">
        <v>95</v>
      </c>
      <c r="B144" s="13"/>
      <c r="C144" s="13"/>
      <c r="D144" s="14"/>
    </row>
    <row r="145" ht="22" hidden="1" customHeight="1" spans="1:4">
      <c r="A145" s="15" t="s">
        <v>96</v>
      </c>
      <c r="B145" s="13"/>
      <c r="C145" s="13"/>
      <c r="D145" s="14"/>
    </row>
    <row r="146" ht="22" hidden="1" customHeight="1" spans="1:4">
      <c r="A146" s="15" t="s">
        <v>17</v>
      </c>
      <c r="B146" s="13"/>
      <c r="C146" s="13"/>
      <c r="D146" s="14"/>
    </row>
    <row r="147" ht="22" hidden="1" customHeight="1" spans="1:4">
      <c r="A147" s="15" t="s">
        <v>97</v>
      </c>
      <c r="B147" s="13"/>
      <c r="C147" s="13"/>
      <c r="D147" s="14"/>
    </row>
    <row r="148" ht="22" hidden="1" customHeight="1" spans="1:4">
      <c r="A148" s="15" t="s">
        <v>98</v>
      </c>
      <c r="B148" s="19">
        <v>0</v>
      </c>
      <c r="C148" s="19"/>
      <c r="D148" s="14"/>
    </row>
    <row r="149" ht="22" hidden="1" customHeight="1" spans="1:4">
      <c r="A149" s="15" t="s">
        <v>8</v>
      </c>
      <c r="B149" s="13"/>
      <c r="C149" s="13"/>
      <c r="D149" s="14"/>
    </row>
    <row r="150" ht="22" hidden="1" customHeight="1" spans="1:4">
      <c r="A150" s="15" t="s">
        <v>9</v>
      </c>
      <c r="B150" s="13"/>
      <c r="C150" s="13"/>
      <c r="D150" s="14"/>
    </row>
    <row r="151" ht="22" hidden="1" customHeight="1" spans="1:4">
      <c r="A151" s="16" t="s">
        <v>10</v>
      </c>
      <c r="B151" s="13"/>
      <c r="C151" s="13"/>
      <c r="D151" s="14"/>
    </row>
    <row r="152" ht="22" hidden="1" customHeight="1" spans="1:4">
      <c r="A152" s="16" t="s">
        <v>99</v>
      </c>
      <c r="B152" s="13"/>
      <c r="C152" s="13"/>
      <c r="D152" s="14"/>
    </row>
    <row r="153" ht="22" hidden="1" customHeight="1" spans="1:4">
      <c r="A153" s="16" t="s">
        <v>17</v>
      </c>
      <c r="B153" s="13"/>
      <c r="C153" s="13"/>
      <c r="D153" s="14"/>
    </row>
    <row r="154" ht="22" hidden="1" customHeight="1" spans="1:4">
      <c r="A154" s="12" t="s">
        <v>100</v>
      </c>
      <c r="B154" s="13"/>
      <c r="C154" s="13"/>
      <c r="D154" s="14"/>
    </row>
    <row r="155" ht="22" hidden="1" customHeight="1" spans="1:4">
      <c r="A155" s="15" t="s">
        <v>101</v>
      </c>
      <c r="B155" s="19">
        <v>0</v>
      </c>
      <c r="C155" s="19"/>
      <c r="D155" s="14"/>
    </row>
    <row r="156" ht="22" hidden="1" customHeight="1" spans="1:4">
      <c r="A156" s="15" t="s">
        <v>8</v>
      </c>
      <c r="B156" s="13"/>
      <c r="C156" s="13"/>
      <c r="D156" s="14"/>
    </row>
    <row r="157" ht="22" hidden="1" customHeight="1" spans="1:4">
      <c r="A157" s="16" t="s">
        <v>9</v>
      </c>
      <c r="B157" s="13"/>
      <c r="C157" s="13"/>
      <c r="D157" s="14"/>
    </row>
    <row r="158" ht="22" hidden="1" customHeight="1" spans="1:4">
      <c r="A158" s="16" t="s">
        <v>10</v>
      </c>
      <c r="B158" s="13"/>
      <c r="C158" s="13"/>
      <c r="D158" s="14"/>
    </row>
    <row r="159" ht="22" hidden="1" customHeight="1" spans="1:4">
      <c r="A159" s="16" t="s">
        <v>102</v>
      </c>
      <c r="B159" s="13"/>
      <c r="C159" s="13"/>
      <c r="D159" s="14"/>
    </row>
    <row r="160" ht="22" hidden="1" customHeight="1" spans="1:4">
      <c r="A160" s="12" t="s">
        <v>103</v>
      </c>
      <c r="B160" s="13"/>
      <c r="C160" s="13"/>
      <c r="D160" s="14"/>
    </row>
    <row r="161" ht="22" hidden="1" customHeight="1" spans="1:4">
      <c r="A161" s="15" t="s">
        <v>17</v>
      </c>
      <c r="B161" s="13"/>
      <c r="C161" s="13"/>
      <c r="D161" s="14"/>
    </row>
    <row r="162" ht="22" hidden="1" customHeight="1" spans="1:4">
      <c r="A162" s="15" t="s">
        <v>104</v>
      </c>
      <c r="B162" s="13"/>
      <c r="C162" s="13"/>
      <c r="D162" s="14"/>
    </row>
    <row r="163" ht="22" customHeight="1" spans="1:4">
      <c r="A163" s="16" t="s">
        <v>105</v>
      </c>
      <c r="B163" s="13">
        <v>120</v>
      </c>
      <c r="C163" s="13">
        <v>110</v>
      </c>
      <c r="D163" s="14">
        <f>(C163/B163-1)*100</f>
        <v>-8.33333333333334</v>
      </c>
    </row>
    <row r="164" ht="22" customHeight="1" spans="1:4">
      <c r="A164" s="16" t="s">
        <v>8</v>
      </c>
      <c r="B164" s="13">
        <v>120</v>
      </c>
      <c r="C164" s="13">
        <v>110</v>
      </c>
      <c r="D164" s="14">
        <f>(C164/B164-1)*100</f>
        <v>-8.33333333333334</v>
      </c>
    </row>
    <row r="165" ht="22" hidden="1" customHeight="1" spans="1:4">
      <c r="A165" s="16" t="s">
        <v>9</v>
      </c>
      <c r="B165" s="13"/>
      <c r="C165" s="13"/>
      <c r="D165" s="14"/>
    </row>
    <row r="166" ht="22" hidden="1" customHeight="1" spans="1:4">
      <c r="A166" s="15" t="s">
        <v>10</v>
      </c>
      <c r="B166" s="13"/>
      <c r="C166" s="13"/>
      <c r="D166" s="14"/>
    </row>
    <row r="167" ht="22" hidden="1" customHeight="1" spans="1:4">
      <c r="A167" s="17" t="s">
        <v>106</v>
      </c>
      <c r="B167" s="13"/>
      <c r="C167" s="13"/>
      <c r="D167" s="14"/>
    </row>
    <row r="168" ht="22" hidden="1" customHeight="1" spans="1:4">
      <c r="A168" s="15" t="s">
        <v>107</v>
      </c>
      <c r="B168" s="13"/>
      <c r="C168" s="13"/>
      <c r="D168" s="14"/>
    </row>
    <row r="169" ht="22" customHeight="1" spans="1:4">
      <c r="A169" s="16" t="s">
        <v>108</v>
      </c>
      <c r="B169" s="13">
        <v>32</v>
      </c>
      <c r="C169" s="13">
        <v>30</v>
      </c>
      <c r="D169" s="14">
        <f t="shared" ref="D169:D177" si="1">(C169/B169-1)*100</f>
        <v>-6.25</v>
      </c>
    </row>
    <row r="170" ht="22" hidden="1" customHeight="1" spans="1:4">
      <c r="A170" s="16" t="s">
        <v>8</v>
      </c>
      <c r="B170" s="13"/>
      <c r="C170" s="13"/>
      <c r="D170" s="14"/>
    </row>
    <row r="171" ht="22" hidden="1" customHeight="1" spans="1:4">
      <c r="A171" s="16" t="s">
        <v>9</v>
      </c>
      <c r="B171" s="13"/>
      <c r="C171" s="13"/>
      <c r="D171" s="14"/>
    </row>
    <row r="172" ht="22" hidden="1" customHeight="1" spans="1:4">
      <c r="A172" s="12" t="s">
        <v>10</v>
      </c>
      <c r="B172" s="13"/>
      <c r="C172" s="13"/>
      <c r="D172" s="14"/>
    </row>
    <row r="173" ht="22" hidden="1" customHeight="1" spans="1:4">
      <c r="A173" s="15" t="s">
        <v>22</v>
      </c>
      <c r="B173" s="21"/>
      <c r="C173" s="21"/>
      <c r="D173" s="14"/>
    </row>
    <row r="174" ht="22" hidden="1" customHeight="1" spans="1:4">
      <c r="A174" s="15" t="s">
        <v>17</v>
      </c>
      <c r="B174" s="13"/>
      <c r="C174" s="13"/>
      <c r="D174" s="14"/>
    </row>
    <row r="175" ht="22" customHeight="1" spans="1:4">
      <c r="A175" s="15" t="s">
        <v>109</v>
      </c>
      <c r="B175" s="13">
        <v>32</v>
      </c>
      <c r="C175" s="13">
        <v>30</v>
      </c>
      <c r="D175" s="14">
        <f t="shared" si="1"/>
        <v>-6.25</v>
      </c>
    </row>
    <row r="176" ht="22" customHeight="1" spans="1:4">
      <c r="A176" s="16" t="s">
        <v>110</v>
      </c>
      <c r="B176" s="13">
        <v>520</v>
      </c>
      <c r="C176" s="13">
        <v>500</v>
      </c>
      <c r="D176" s="14">
        <f t="shared" si="1"/>
        <v>-3.84615384615384</v>
      </c>
    </row>
    <row r="177" ht="22" customHeight="1" spans="1:4">
      <c r="A177" s="16" t="s">
        <v>8</v>
      </c>
      <c r="B177" s="13">
        <v>520</v>
      </c>
      <c r="C177" s="13">
        <v>500</v>
      </c>
      <c r="D177" s="14">
        <f t="shared" si="1"/>
        <v>-3.84615384615384</v>
      </c>
    </row>
    <row r="178" ht="22" hidden="1" customHeight="1" spans="1:4">
      <c r="A178" s="16" t="s">
        <v>9</v>
      </c>
      <c r="B178" s="13"/>
      <c r="C178" s="13"/>
      <c r="D178" s="14"/>
    </row>
    <row r="179" ht="22" hidden="1" customHeight="1" spans="1:4">
      <c r="A179" s="15" t="s">
        <v>10</v>
      </c>
      <c r="B179" s="13"/>
      <c r="C179" s="13"/>
      <c r="D179" s="14"/>
    </row>
    <row r="180" ht="22" hidden="1" customHeight="1" spans="1:4">
      <c r="A180" s="15" t="s">
        <v>111</v>
      </c>
      <c r="B180" s="13"/>
      <c r="C180" s="13"/>
      <c r="D180" s="14"/>
    </row>
    <row r="181" ht="22" hidden="1" customHeight="1" spans="1:4">
      <c r="A181" s="16" t="s">
        <v>17</v>
      </c>
      <c r="B181" s="13"/>
      <c r="C181" s="13"/>
      <c r="D181" s="14"/>
    </row>
    <row r="182" ht="22" hidden="1" customHeight="1" spans="1:4">
      <c r="A182" s="16" t="s">
        <v>112</v>
      </c>
      <c r="B182" s="13"/>
      <c r="C182" s="13"/>
      <c r="D182" s="14"/>
    </row>
    <row r="183" ht="22" customHeight="1" spans="1:4">
      <c r="A183" s="16" t="s">
        <v>113</v>
      </c>
      <c r="B183" s="13">
        <v>740</v>
      </c>
      <c r="C183" s="13">
        <v>710</v>
      </c>
      <c r="D183" s="14">
        <f>(C183/B183-1)*100</f>
        <v>-4.05405405405406</v>
      </c>
    </row>
    <row r="184" ht="22" customHeight="1" spans="1:4">
      <c r="A184" s="16" t="s">
        <v>8</v>
      </c>
      <c r="B184" s="13">
        <v>700</v>
      </c>
      <c r="C184" s="13">
        <v>670</v>
      </c>
      <c r="D184" s="14">
        <f>(C184/B184-1)*100</f>
        <v>-4.28571428571428</v>
      </c>
    </row>
    <row r="185" ht="22" hidden="1" customHeight="1" spans="1:4">
      <c r="A185" s="15" t="s">
        <v>9</v>
      </c>
      <c r="B185" s="13"/>
      <c r="C185" s="13"/>
      <c r="D185" s="14"/>
    </row>
    <row r="186" ht="22" hidden="1" customHeight="1" spans="1:4">
      <c r="A186" s="15" t="s">
        <v>10</v>
      </c>
      <c r="B186" s="13"/>
      <c r="C186" s="13"/>
      <c r="D186" s="14"/>
    </row>
    <row r="187" ht="22" hidden="1" customHeight="1" spans="1:4">
      <c r="A187" s="15" t="s">
        <v>114</v>
      </c>
      <c r="B187" s="13"/>
      <c r="C187" s="13"/>
      <c r="D187" s="14"/>
    </row>
    <row r="188" ht="22" hidden="1" customHeight="1" spans="1:4">
      <c r="A188" s="16" t="s">
        <v>17</v>
      </c>
      <c r="B188" s="13"/>
      <c r="C188" s="13"/>
      <c r="D188" s="14"/>
    </row>
    <row r="189" ht="22" customHeight="1" spans="1:4">
      <c r="A189" s="16" t="s">
        <v>115</v>
      </c>
      <c r="B189" s="13">
        <v>40</v>
      </c>
      <c r="C189" s="13">
        <v>40</v>
      </c>
      <c r="D189" s="14">
        <f>(C189/B189-1)*100</f>
        <v>0</v>
      </c>
    </row>
    <row r="190" ht="22" customHeight="1" spans="1:4">
      <c r="A190" s="16" t="s">
        <v>116</v>
      </c>
      <c r="B190" s="13">
        <v>1400</v>
      </c>
      <c r="C190" s="13">
        <v>1320</v>
      </c>
      <c r="D190" s="14">
        <f>(C190/B190-1)*100</f>
        <v>-5.71428571428572</v>
      </c>
    </row>
    <row r="191" ht="22" customHeight="1" spans="1:4">
      <c r="A191" s="15" t="s">
        <v>8</v>
      </c>
      <c r="B191" s="13">
        <v>1400</v>
      </c>
      <c r="C191" s="13">
        <v>1320</v>
      </c>
      <c r="D191" s="14">
        <f>(C191/B191-1)*100</f>
        <v>-5.71428571428572</v>
      </c>
    </row>
    <row r="192" ht="22" hidden="1" customHeight="1" spans="1:4">
      <c r="A192" s="15" t="s">
        <v>9</v>
      </c>
      <c r="B192" s="13"/>
      <c r="C192" s="13"/>
      <c r="D192" s="14"/>
    </row>
    <row r="193" ht="22" hidden="1" customHeight="1" spans="1:4">
      <c r="A193" s="15" t="s">
        <v>10</v>
      </c>
      <c r="B193" s="13"/>
      <c r="C193" s="13"/>
      <c r="D193" s="14"/>
    </row>
    <row r="194" ht="22" hidden="1" customHeight="1" spans="1:4">
      <c r="A194" s="15" t="s">
        <v>117</v>
      </c>
      <c r="B194" s="13"/>
      <c r="C194" s="13"/>
      <c r="D194" s="14"/>
    </row>
    <row r="195" ht="22" hidden="1" customHeight="1" spans="1:4">
      <c r="A195" s="15" t="s">
        <v>17</v>
      </c>
      <c r="B195" s="13"/>
      <c r="C195" s="13"/>
      <c r="D195" s="14"/>
    </row>
    <row r="196" ht="22" hidden="1" customHeight="1" spans="1:4">
      <c r="A196" s="16" t="s">
        <v>118</v>
      </c>
      <c r="B196" s="13"/>
      <c r="C196" s="13"/>
      <c r="D196" s="14"/>
    </row>
    <row r="197" ht="22" customHeight="1" spans="1:4">
      <c r="A197" s="16" t="s">
        <v>119</v>
      </c>
      <c r="B197" s="13">
        <v>500</v>
      </c>
      <c r="C197" s="13">
        <v>480</v>
      </c>
      <c r="D197" s="14">
        <f>(C197/B197-1)*100</f>
        <v>-4</v>
      </c>
    </row>
    <row r="198" ht="22" customHeight="1" spans="1:4">
      <c r="A198" s="12" t="s">
        <v>8</v>
      </c>
      <c r="B198" s="13">
        <v>500</v>
      </c>
      <c r="C198" s="13">
        <v>480</v>
      </c>
      <c r="D198" s="14">
        <f>(C198/B198-1)*100</f>
        <v>-4</v>
      </c>
    </row>
    <row r="199" ht="22" hidden="1" customHeight="1" spans="1:4">
      <c r="A199" s="15" t="s">
        <v>9</v>
      </c>
      <c r="B199" s="13"/>
      <c r="C199" s="13"/>
      <c r="D199" s="14"/>
    </row>
    <row r="200" ht="22" hidden="1" customHeight="1" spans="1:4">
      <c r="A200" s="15" t="s">
        <v>10</v>
      </c>
      <c r="B200" s="13"/>
      <c r="C200" s="13"/>
      <c r="D200" s="14"/>
    </row>
    <row r="201" ht="22" hidden="1" customHeight="1" spans="1:4">
      <c r="A201" s="15" t="s">
        <v>120</v>
      </c>
      <c r="B201" s="13"/>
      <c r="C201" s="13"/>
      <c r="D201" s="14"/>
    </row>
    <row r="202" ht="22" hidden="1" customHeight="1" spans="1:4">
      <c r="A202" s="15" t="s">
        <v>17</v>
      </c>
      <c r="B202" s="13"/>
      <c r="C202" s="13"/>
      <c r="D202" s="14"/>
    </row>
    <row r="203" ht="22" hidden="1" customHeight="1" spans="1:4">
      <c r="A203" s="16" t="s">
        <v>121</v>
      </c>
      <c r="B203" s="13"/>
      <c r="C203" s="13"/>
      <c r="D203" s="14"/>
    </row>
    <row r="204" ht="22" customHeight="1" spans="1:4">
      <c r="A204" s="16" t="s">
        <v>122</v>
      </c>
      <c r="B204" s="13">
        <v>190</v>
      </c>
      <c r="C204" s="13">
        <v>188</v>
      </c>
      <c r="D204" s="14">
        <f>(C204/B204-1)*100</f>
        <v>-1.05263157894737</v>
      </c>
    </row>
    <row r="205" ht="22" customHeight="1" spans="1:4">
      <c r="A205" s="16" t="s">
        <v>8</v>
      </c>
      <c r="B205" s="13">
        <v>110</v>
      </c>
      <c r="C205" s="13">
        <v>108</v>
      </c>
      <c r="D205" s="14">
        <f>(C205/B205-1)*100</f>
        <v>-1.81818181818182</v>
      </c>
    </row>
    <row r="206" ht="22" hidden="1" customHeight="1" spans="1:4">
      <c r="A206" s="15" t="s">
        <v>9</v>
      </c>
      <c r="B206" s="13"/>
      <c r="C206" s="13"/>
      <c r="D206" s="14"/>
    </row>
    <row r="207" ht="22" hidden="1" customHeight="1" spans="1:4">
      <c r="A207" s="15" t="s">
        <v>10</v>
      </c>
      <c r="B207" s="13"/>
      <c r="C207" s="13"/>
      <c r="D207" s="14"/>
    </row>
    <row r="208" ht="22" customHeight="1" spans="1:4">
      <c r="A208" s="15" t="s">
        <v>123</v>
      </c>
      <c r="B208" s="13">
        <v>80</v>
      </c>
      <c r="C208" s="13">
        <v>80</v>
      </c>
      <c r="D208" s="14">
        <f>(C208/B208-1)*100</f>
        <v>0</v>
      </c>
    </row>
    <row r="209" ht="22" hidden="1" customHeight="1" spans="1:4">
      <c r="A209" s="15" t="s">
        <v>124</v>
      </c>
      <c r="B209" s="13"/>
      <c r="C209" s="13"/>
      <c r="D209" s="14"/>
    </row>
    <row r="210" ht="22" hidden="1" customHeight="1" spans="1:4">
      <c r="A210" s="15" t="s">
        <v>17</v>
      </c>
      <c r="B210" s="21"/>
      <c r="C210" s="21"/>
      <c r="D210" s="14"/>
    </row>
    <row r="211" ht="22" hidden="1" customHeight="1" spans="1:4">
      <c r="A211" s="16" t="s">
        <v>125</v>
      </c>
      <c r="B211" s="21"/>
      <c r="C211" s="21"/>
      <c r="D211" s="14"/>
    </row>
    <row r="212" ht="22" hidden="1" customHeight="1" spans="1:4">
      <c r="A212" s="16" t="s">
        <v>126</v>
      </c>
      <c r="B212" s="22">
        <v>0</v>
      </c>
      <c r="C212" s="22"/>
      <c r="D212" s="14"/>
    </row>
    <row r="213" ht="22" hidden="1" customHeight="1" spans="1:4">
      <c r="A213" s="16" t="s">
        <v>8</v>
      </c>
      <c r="B213" s="13"/>
      <c r="C213" s="13"/>
      <c r="D213" s="14"/>
    </row>
    <row r="214" ht="22" hidden="1" customHeight="1" spans="1:4">
      <c r="A214" s="12" t="s">
        <v>9</v>
      </c>
      <c r="B214" s="13"/>
      <c r="C214" s="13"/>
      <c r="D214" s="14"/>
    </row>
    <row r="215" ht="22" hidden="1" customHeight="1" spans="1:4">
      <c r="A215" s="15" t="s">
        <v>10</v>
      </c>
      <c r="B215" s="23"/>
      <c r="C215" s="23"/>
      <c r="D215" s="14"/>
    </row>
    <row r="216" ht="22" hidden="1" customHeight="1" spans="1:4">
      <c r="A216" s="15" t="s">
        <v>17</v>
      </c>
      <c r="B216" s="23"/>
      <c r="C216" s="23"/>
      <c r="D216" s="14"/>
    </row>
    <row r="217" ht="22" hidden="1" customHeight="1" spans="1:4">
      <c r="A217" s="15" t="s">
        <v>127</v>
      </c>
      <c r="B217" s="23"/>
      <c r="C217" s="23"/>
      <c r="D217" s="14"/>
    </row>
    <row r="218" ht="22" customHeight="1" spans="1:4">
      <c r="A218" s="16" t="s">
        <v>128</v>
      </c>
      <c r="B218" s="23">
        <v>600</v>
      </c>
      <c r="C218" s="23">
        <v>580</v>
      </c>
      <c r="D218" s="14">
        <f>(C218/B218-1)*100</f>
        <v>-3.33333333333333</v>
      </c>
    </row>
    <row r="219" ht="22" customHeight="1" spans="1:4">
      <c r="A219" s="16" t="s">
        <v>8</v>
      </c>
      <c r="B219" s="24">
        <v>600</v>
      </c>
      <c r="C219" s="24">
        <v>580</v>
      </c>
      <c r="D219" s="14">
        <f>(C219/B219-1)*100</f>
        <v>-3.33333333333333</v>
      </c>
    </row>
    <row r="220" ht="22" hidden="1" customHeight="1" spans="1:4">
      <c r="A220" s="16" t="s">
        <v>9</v>
      </c>
      <c r="B220" s="24"/>
      <c r="C220" s="24"/>
      <c r="D220" s="14"/>
    </row>
    <row r="221" ht="22" hidden="1" customHeight="1" spans="1:4">
      <c r="A221" s="15" t="s">
        <v>10</v>
      </c>
      <c r="B221" s="24"/>
      <c r="C221" s="24"/>
      <c r="D221" s="14"/>
    </row>
    <row r="222" ht="22" hidden="1" customHeight="1" spans="1:4">
      <c r="A222" s="15" t="s">
        <v>17</v>
      </c>
      <c r="B222" s="24"/>
      <c r="C222" s="24"/>
      <c r="D222" s="14"/>
    </row>
    <row r="223" ht="22" hidden="1" customHeight="1" spans="1:4">
      <c r="A223" s="15" t="s">
        <v>129</v>
      </c>
      <c r="B223" s="24"/>
      <c r="C223" s="24"/>
      <c r="D223" s="14"/>
    </row>
    <row r="224" ht="22" customHeight="1" spans="1:4">
      <c r="A224" s="15" t="s">
        <v>130</v>
      </c>
      <c r="B224" s="24">
        <v>85</v>
      </c>
      <c r="C224" s="24">
        <v>80</v>
      </c>
      <c r="D224" s="14">
        <f>(C224/B224-1)*100</f>
        <v>-5.88235294117647</v>
      </c>
    </row>
    <row r="225" ht="22" customHeight="1" spans="1:4">
      <c r="A225" s="15" t="s">
        <v>8</v>
      </c>
      <c r="B225" s="24">
        <v>85</v>
      </c>
      <c r="C225" s="24">
        <v>80</v>
      </c>
      <c r="D225" s="14">
        <f>(C225/B225-1)*100</f>
        <v>-5.88235294117647</v>
      </c>
    </row>
    <row r="226" ht="22" hidden="1" customHeight="1" spans="1:4">
      <c r="A226" s="15" t="s">
        <v>9</v>
      </c>
      <c r="B226" s="24"/>
      <c r="C226" s="24"/>
      <c r="D226" s="14"/>
    </row>
    <row r="227" ht="22" hidden="1" customHeight="1" spans="1:4">
      <c r="A227" s="15" t="s">
        <v>10</v>
      </c>
      <c r="B227" s="23"/>
      <c r="C227" s="23"/>
      <c r="D227" s="14"/>
    </row>
    <row r="228" ht="22" hidden="1" customHeight="1" spans="1:4">
      <c r="A228" s="15" t="s">
        <v>131</v>
      </c>
      <c r="B228" s="23"/>
      <c r="C228" s="23"/>
      <c r="D228" s="14"/>
    </row>
    <row r="229" ht="22" hidden="1" customHeight="1" spans="1:4">
      <c r="A229" s="15" t="s">
        <v>17</v>
      </c>
      <c r="B229" s="23"/>
      <c r="C229" s="23"/>
      <c r="D229" s="14"/>
    </row>
    <row r="230" ht="22" hidden="1" customHeight="1" spans="1:4">
      <c r="A230" s="15" t="s">
        <v>132</v>
      </c>
      <c r="B230" s="23"/>
      <c r="C230" s="23"/>
      <c r="D230" s="14"/>
    </row>
    <row r="231" ht="22" customHeight="1" spans="1:4">
      <c r="A231" s="15" t="s">
        <v>133</v>
      </c>
      <c r="B231" s="23">
        <v>2100</v>
      </c>
      <c r="C231" s="23">
        <v>2000</v>
      </c>
      <c r="D231" s="14">
        <f>(C231/B231-1)*100</f>
        <v>-4.76190476190477</v>
      </c>
    </row>
    <row r="232" ht="22" customHeight="1" spans="1:4">
      <c r="A232" s="15" t="s">
        <v>8</v>
      </c>
      <c r="B232" s="13">
        <v>2100</v>
      </c>
      <c r="C232" s="13">
        <v>2000</v>
      </c>
      <c r="D232" s="14">
        <f>(C232/B232-1)*100</f>
        <v>-4.76190476190477</v>
      </c>
    </row>
    <row r="233" ht="22" hidden="1" customHeight="1" spans="1:4">
      <c r="A233" s="15" t="s">
        <v>9</v>
      </c>
      <c r="B233" s="13"/>
      <c r="C233" s="13"/>
      <c r="D233" s="14"/>
    </row>
    <row r="234" ht="22" hidden="1" customHeight="1" spans="1:4">
      <c r="A234" s="15" t="s">
        <v>10</v>
      </c>
      <c r="B234" s="13"/>
      <c r="C234" s="13"/>
      <c r="D234" s="14"/>
    </row>
    <row r="235" ht="22" hidden="1" customHeight="1" spans="1:4">
      <c r="A235" s="15" t="s">
        <v>134</v>
      </c>
      <c r="B235" s="13"/>
      <c r="C235" s="13"/>
      <c r="D235" s="14"/>
    </row>
    <row r="236" ht="22" hidden="1" customHeight="1" spans="1:4">
      <c r="A236" s="15" t="s">
        <v>135</v>
      </c>
      <c r="B236" s="13"/>
      <c r="C236" s="13"/>
      <c r="D236" s="14"/>
    </row>
    <row r="237" ht="22" hidden="1" customHeight="1" spans="1:4">
      <c r="A237" s="15" t="s">
        <v>49</v>
      </c>
      <c r="B237" s="13"/>
      <c r="C237" s="13"/>
      <c r="D237" s="14"/>
    </row>
    <row r="238" ht="22" hidden="1" customHeight="1" spans="1:4">
      <c r="A238" s="15" t="s">
        <v>136</v>
      </c>
      <c r="B238" s="13"/>
      <c r="C238" s="13"/>
      <c r="D238" s="14"/>
    </row>
    <row r="239" ht="22" hidden="1" customHeight="1" spans="1:4">
      <c r="A239" s="15" t="s">
        <v>137</v>
      </c>
      <c r="B239" s="13"/>
      <c r="C239" s="13"/>
      <c r="D239" s="14"/>
    </row>
    <row r="240" ht="22" hidden="1" customHeight="1" spans="1:4">
      <c r="A240" s="15" t="s">
        <v>138</v>
      </c>
      <c r="B240" s="13"/>
      <c r="C240" s="13"/>
      <c r="D240" s="14"/>
    </row>
    <row r="241" ht="22" hidden="1" customHeight="1" spans="1:4">
      <c r="A241" s="15" t="s">
        <v>139</v>
      </c>
      <c r="B241" s="13"/>
      <c r="C241" s="13"/>
      <c r="D241" s="14"/>
    </row>
    <row r="242" ht="22" hidden="1" customHeight="1" spans="1:4">
      <c r="A242" s="15" t="s">
        <v>140</v>
      </c>
      <c r="B242" s="13"/>
      <c r="C242" s="13"/>
      <c r="D242" s="14"/>
    </row>
    <row r="243" ht="22" hidden="1" customHeight="1" spans="1:4">
      <c r="A243" s="15" t="s">
        <v>141</v>
      </c>
      <c r="B243" s="13"/>
      <c r="C243" s="13"/>
      <c r="D243" s="14"/>
    </row>
    <row r="244" ht="22" hidden="1" customHeight="1" spans="1:4">
      <c r="A244" s="15" t="s">
        <v>17</v>
      </c>
      <c r="B244" s="13"/>
      <c r="C244" s="13"/>
      <c r="D244" s="14"/>
    </row>
    <row r="245" ht="22" hidden="1" customHeight="1" spans="1:4">
      <c r="A245" s="15" t="s">
        <v>142</v>
      </c>
      <c r="B245" s="13"/>
      <c r="C245" s="13"/>
      <c r="D245" s="14"/>
    </row>
    <row r="246" ht="22" customHeight="1" spans="1:4">
      <c r="A246" s="15" t="s">
        <v>143</v>
      </c>
      <c r="B246" s="13">
        <v>230</v>
      </c>
      <c r="C246" s="13">
        <v>220</v>
      </c>
      <c r="D246" s="14">
        <f>(C246/B246-1)*100</f>
        <v>-4.34782608695652</v>
      </c>
    </row>
    <row r="247" ht="22" hidden="1" customHeight="1" spans="1:4">
      <c r="A247" s="16" t="s">
        <v>144</v>
      </c>
      <c r="B247" s="13"/>
      <c r="C247" s="13"/>
      <c r="D247" s="14"/>
    </row>
    <row r="248" ht="22" customHeight="1" spans="1:4">
      <c r="A248" s="16" t="s">
        <v>145</v>
      </c>
      <c r="B248" s="13">
        <v>230</v>
      </c>
      <c r="C248" s="13">
        <v>220</v>
      </c>
      <c r="D248" s="14">
        <f>(C248/B248-1)*100</f>
        <v>-4.34782608695652</v>
      </c>
    </row>
    <row r="249" ht="22" hidden="1" customHeight="1" spans="1:4">
      <c r="A249" s="12" t="s">
        <v>146</v>
      </c>
      <c r="B249" s="19">
        <v>0</v>
      </c>
      <c r="C249" s="19"/>
      <c r="D249" s="14"/>
    </row>
    <row r="250" ht="22" hidden="1" customHeight="1" spans="1:4">
      <c r="A250" s="15" t="s">
        <v>147</v>
      </c>
      <c r="B250" s="19">
        <v>0</v>
      </c>
      <c r="C250" s="19"/>
      <c r="D250" s="14"/>
    </row>
    <row r="251" ht="22" hidden="1" customHeight="1" spans="1:4">
      <c r="A251" s="15" t="s">
        <v>148</v>
      </c>
      <c r="B251" s="13"/>
      <c r="C251" s="13"/>
      <c r="D251" s="14"/>
    </row>
    <row r="252" ht="22" hidden="1" customHeight="1" spans="1:4">
      <c r="A252" s="15" t="s">
        <v>149</v>
      </c>
      <c r="B252" s="13"/>
      <c r="C252" s="13"/>
      <c r="D252" s="14"/>
    </row>
    <row r="253" ht="22" hidden="1" customHeight="1" spans="1:4">
      <c r="A253" s="12" t="s">
        <v>150</v>
      </c>
      <c r="B253" s="19">
        <v>0</v>
      </c>
      <c r="C253" s="19"/>
      <c r="D253" s="14"/>
    </row>
    <row r="254" ht="22" hidden="1" customHeight="1" spans="1:4">
      <c r="A254" s="16" t="s">
        <v>151</v>
      </c>
      <c r="B254" s="19">
        <v>0</v>
      </c>
      <c r="C254" s="19"/>
      <c r="D254" s="14"/>
    </row>
    <row r="255" ht="22" hidden="1" customHeight="1" spans="1:4">
      <c r="A255" s="16" t="s">
        <v>152</v>
      </c>
      <c r="B255" s="13"/>
      <c r="C255" s="13"/>
      <c r="D255" s="14"/>
    </row>
    <row r="256" ht="22" hidden="1" customHeight="1" spans="1:4">
      <c r="A256" s="15" t="s">
        <v>153</v>
      </c>
      <c r="B256" s="13"/>
      <c r="C256" s="13"/>
      <c r="D256" s="14"/>
    </row>
    <row r="257" ht="22" hidden="1" customHeight="1" spans="1:4">
      <c r="A257" s="15" t="s">
        <v>154</v>
      </c>
      <c r="B257" s="13"/>
      <c r="C257" s="13"/>
      <c r="D257" s="14"/>
    </row>
    <row r="258" ht="22" hidden="1" customHeight="1" spans="1:4">
      <c r="A258" s="15" t="s">
        <v>155</v>
      </c>
      <c r="B258" s="13"/>
      <c r="C258" s="13"/>
      <c r="D258" s="14"/>
    </row>
    <row r="259" ht="22" hidden="1" customHeight="1" spans="1:4">
      <c r="A259" s="16" t="s">
        <v>156</v>
      </c>
      <c r="B259" s="13"/>
      <c r="C259" s="13"/>
      <c r="D259" s="14"/>
    </row>
    <row r="260" ht="22" hidden="1" customHeight="1" spans="1:4">
      <c r="A260" s="16" t="s">
        <v>157</v>
      </c>
      <c r="B260" s="13"/>
      <c r="C260" s="13"/>
      <c r="D260" s="14"/>
    </row>
    <row r="261" ht="22" hidden="1" customHeight="1" spans="1:4">
      <c r="A261" s="16" t="s">
        <v>158</v>
      </c>
      <c r="B261" s="13"/>
      <c r="C261" s="13"/>
      <c r="D261" s="14"/>
    </row>
    <row r="262" ht="22" hidden="1" customHeight="1" spans="1:4">
      <c r="A262" s="16" t="s">
        <v>159</v>
      </c>
      <c r="B262" s="13"/>
      <c r="C262" s="13"/>
      <c r="D262" s="14"/>
    </row>
    <row r="263" ht="22" hidden="1" customHeight="1" spans="1:4">
      <c r="A263" s="16" t="s">
        <v>160</v>
      </c>
      <c r="B263" s="13"/>
      <c r="C263" s="13"/>
      <c r="D263" s="14"/>
    </row>
    <row r="264" ht="22" hidden="1" customHeight="1" spans="1:4">
      <c r="A264" s="16" t="s">
        <v>161</v>
      </c>
      <c r="B264" s="13"/>
      <c r="C264" s="13"/>
      <c r="D264" s="14"/>
    </row>
    <row r="265" ht="22" customHeight="1" spans="1:4">
      <c r="A265" s="12" t="s">
        <v>162</v>
      </c>
      <c r="B265" s="13">
        <f>SUM(B266,B269,B287,B295,B304,B320)</f>
        <v>11917</v>
      </c>
      <c r="C265" s="13">
        <f>SUM(C266,C269,C287,C295,C304,C320)</f>
        <v>12053</v>
      </c>
      <c r="D265" s="14">
        <f>(C265/B265-1)*100</f>
        <v>1.14122681883024</v>
      </c>
    </row>
    <row r="266" ht="22" customHeight="1" spans="1:4">
      <c r="A266" s="15" t="s">
        <v>163</v>
      </c>
      <c r="B266" s="13">
        <v>34</v>
      </c>
      <c r="C266" s="13">
        <v>35</v>
      </c>
      <c r="D266" s="14">
        <f>(C266/B266-1)*100</f>
        <v>2.94117647058822</v>
      </c>
    </row>
    <row r="267" ht="22" customHeight="1" spans="1:4">
      <c r="A267" s="15" t="s">
        <v>164</v>
      </c>
      <c r="B267" s="13">
        <v>34</v>
      </c>
      <c r="C267" s="13">
        <v>35</v>
      </c>
      <c r="D267" s="14">
        <f>(C267/B267-1)*100</f>
        <v>2.94117647058822</v>
      </c>
    </row>
    <row r="268" ht="22" hidden="1" customHeight="1" spans="1:4">
      <c r="A268" s="16" t="s">
        <v>165</v>
      </c>
      <c r="B268" s="13"/>
      <c r="C268" s="13"/>
      <c r="D268" s="14"/>
    </row>
    <row r="269" ht="22" customHeight="1" spans="1:4">
      <c r="A269" s="16" t="s">
        <v>166</v>
      </c>
      <c r="B269" s="13">
        <f>SUM(B270:B279)</f>
        <v>8257</v>
      </c>
      <c r="C269" s="13">
        <f>SUM(C270:C279)</f>
        <v>8300</v>
      </c>
      <c r="D269" s="14">
        <f>(C269/B269-1)*100</f>
        <v>0.520770255540759</v>
      </c>
    </row>
    <row r="270" ht="22" customHeight="1" spans="1:4">
      <c r="A270" s="16" t="s">
        <v>8</v>
      </c>
      <c r="B270" s="13">
        <v>6000</v>
      </c>
      <c r="C270" s="13">
        <v>6000</v>
      </c>
      <c r="D270" s="14">
        <f>(C270/B270-1)*100</f>
        <v>0</v>
      </c>
    </row>
    <row r="271" ht="22" hidden="1" customHeight="1" spans="1:4">
      <c r="A271" s="16" t="s">
        <v>9</v>
      </c>
      <c r="B271" s="13"/>
      <c r="C271" s="13"/>
      <c r="D271" s="14"/>
    </row>
    <row r="272" s="1" customFormat="1" ht="22" hidden="1" customHeight="1" spans="1:4">
      <c r="A272" s="16" t="s">
        <v>10</v>
      </c>
      <c r="B272" s="13"/>
      <c r="C272" s="13"/>
      <c r="D272" s="14"/>
    </row>
    <row r="273" s="1" customFormat="1" ht="22" hidden="1" customHeight="1" spans="1:4">
      <c r="A273" s="16" t="s">
        <v>49</v>
      </c>
      <c r="B273" s="13"/>
      <c r="C273" s="13"/>
      <c r="D273" s="14"/>
    </row>
    <row r="274" s="1" customFormat="1" ht="22" customHeight="1" spans="1:4">
      <c r="A274" s="16" t="s">
        <v>167</v>
      </c>
      <c r="B274" s="13">
        <f>11917-9660</f>
        <v>2257</v>
      </c>
      <c r="C274" s="13">
        <v>2300</v>
      </c>
      <c r="D274" s="14">
        <f>(C274/B274-1)*100</f>
        <v>1.90518387239698</v>
      </c>
    </row>
    <row r="275" ht="22" hidden="1" customHeight="1" spans="1:4">
      <c r="A275" s="16" t="s">
        <v>168</v>
      </c>
      <c r="B275" s="13"/>
      <c r="C275" s="13"/>
      <c r="D275" s="14"/>
    </row>
    <row r="276" ht="22" hidden="1" customHeight="1" spans="1:4">
      <c r="A276" s="16" t="s">
        <v>169</v>
      </c>
      <c r="B276" s="13"/>
      <c r="C276" s="13"/>
      <c r="D276" s="14"/>
    </row>
    <row r="277" ht="22" hidden="1" customHeight="1" spans="1:4">
      <c r="A277" s="16" t="s">
        <v>170</v>
      </c>
      <c r="B277" s="13"/>
      <c r="C277" s="13"/>
      <c r="D277" s="14"/>
    </row>
    <row r="278" ht="22" hidden="1" customHeight="1" spans="1:4">
      <c r="A278" s="16" t="s">
        <v>17</v>
      </c>
      <c r="B278" s="13"/>
      <c r="C278" s="13"/>
      <c r="D278" s="14"/>
    </row>
    <row r="279" ht="22" hidden="1" customHeight="1" spans="1:4">
      <c r="A279" s="16" t="s">
        <v>171</v>
      </c>
      <c r="B279" s="13"/>
      <c r="C279" s="13"/>
      <c r="D279" s="14"/>
    </row>
    <row r="280" ht="22" hidden="1" customHeight="1" spans="1:4">
      <c r="A280" s="15" t="s">
        <v>172</v>
      </c>
      <c r="B280" s="19">
        <v>0</v>
      </c>
      <c r="C280" s="19"/>
      <c r="D280" s="14"/>
    </row>
    <row r="281" ht="22" hidden="1" customHeight="1" spans="1:4">
      <c r="A281" s="15" t="s">
        <v>8</v>
      </c>
      <c r="B281" s="13"/>
      <c r="C281" s="13"/>
      <c r="D281" s="14"/>
    </row>
    <row r="282" ht="22" hidden="1" customHeight="1" spans="1:4">
      <c r="A282" s="15" t="s">
        <v>9</v>
      </c>
      <c r="B282" s="13"/>
      <c r="C282" s="13"/>
      <c r="D282" s="14"/>
    </row>
    <row r="283" ht="22" hidden="1" customHeight="1" spans="1:4">
      <c r="A283" s="16" t="s">
        <v>10</v>
      </c>
      <c r="B283" s="13"/>
      <c r="C283" s="13"/>
      <c r="D283" s="14"/>
    </row>
    <row r="284" ht="22" hidden="1" customHeight="1" spans="1:4">
      <c r="A284" s="16" t="s">
        <v>173</v>
      </c>
      <c r="B284" s="13"/>
      <c r="C284" s="13"/>
      <c r="D284" s="14"/>
    </row>
    <row r="285" ht="22" hidden="1" customHeight="1" spans="1:4">
      <c r="A285" s="16" t="s">
        <v>17</v>
      </c>
      <c r="B285" s="13"/>
      <c r="C285" s="13"/>
      <c r="D285" s="14"/>
    </row>
    <row r="286" ht="22" hidden="1" customHeight="1" spans="1:4">
      <c r="A286" s="12" t="s">
        <v>174</v>
      </c>
      <c r="B286" s="13"/>
      <c r="C286" s="13"/>
      <c r="D286" s="14"/>
    </row>
    <row r="287" ht="22" customHeight="1" spans="1:4">
      <c r="A287" s="17" t="s">
        <v>175</v>
      </c>
      <c r="B287" s="13">
        <v>900</v>
      </c>
      <c r="C287" s="13">
        <v>910</v>
      </c>
      <c r="D287" s="14">
        <f>(C287/B287-1)*100</f>
        <v>1.11111111111111</v>
      </c>
    </row>
    <row r="288" ht="22" customHeight="1" spans="1:4">
      <c r="A288" s="15" t="s">
        <v>8</v>
      </c>
      <c r="B288" s="13">
        <v>900</v>
      </c>
      <c r="C288" s="13">
        <v>910</v>
      </c>
      <c r="D288" s="14">
        <f>(C288/B288-1)*100</f>
        <v>1.11111111111111</v>
      </c>
    </row>
    <row r="289" ht="22" hidden="1" customHeight="1" spans="1:4">
      <c r="A289" s="15" t="s">
        <v>9</v>
      </c>
      <c r="B289" s="13"/>
      <c r="C289" s="13"/>
      <c r="D289" s="14"/>
    </row>
    <row r="290" ht="22" hidden="1" customHeight="1" spans="1:4">
      <c r="A290" s="16" t="s">
        <v>10</v>
      </c>
      <c r="B290" s="13"/>
      <c r="C290" s="13"/>
      <c r="D290" s="14"/>
    </row>
    <row r="291" ht="22" hidden="1" customHeight="1" spans="1:4">
      <c r="A291" s="16" t="s">
        <v>176</v>
      </c>
      <c r="B291" s="13"/>
      <c r="C291" s="13"/>
      <c r="D291" s="14"/>
    </row>
    <row r="292" ht="22" hidden="1" customHeight="1" spans="1:4">
      <c r="A292" s="16" t="s">
        <v>177</v>
      </c>
      <c r="B292" s="13"/>
      <c r="C292" s="13"/>
      <c r="D292" s="14"/>
    </row>
    <row r="293" ht="22" hidden="1" customHeight="1" spans="1:4">
      <c r="A293" s="16" t="s">
        <v>17</v>
      </c>
      <c r="B293" s="13"/>
      <c r="C293" s="13"/>
      <c r="D293" s="14"/>
    </row>
    <row r="294" ht="22" hidden="1" customHeight="1" spans="1:4">
      <c r="A294" s="16" t="s">
        <v>178</v>
      </c>
      <c r="B294" s="13"/>
      <c r="C294" s="13"/>
      <c r="D294" s="14"/>
    </row>
    <row r="295" ht="22" customHeight="1" spans="1:4">
      <c r="A295" s="12" t="s">
        <v>179</v>
      </c>
      <c r="B295" s="13">
        <v>1750</v>
      </c>
      <c r="C295" s="13">
        <v>1800</v>
      </c>
      <c r="D295" s="14">
        <f>(C295/B295-1)*100</f>
        <v>2.85714285714285</v>
      </c>
    </row>
    <row r="296" ht="22" customHeight="1" spans="1:4">
      <c r="A296" s="15" t="s">
        <v>8</v>
      </c>
      <c r="B296" s="13">
        <v>1750</v>
      </c>
      <c r="C296" s="13">
        <v>1800</v>
      </c>
      <c r="D296" s="14">
        <f>(C296/B296-1)*100</f>
        <v>2.85714285714285</v>
      </c>
    </row>
    <row r="297" ht="22" hidden="1" customHeight="1" spans="1:4">
      <c r="A297" s="15" t="s">
        <v>9</v>
      </c>
      <c r="B297" s="13"/>
      <c r="C297" s="13"/>
      <c r="D297" s="14"/>
    </row>
    <row r="298" ht="22" hidden="1" customHeight="1" spans="1:4">
      <c r="A298" s="15" t="s">
        <v>10</v>
      </c>
      <c r="B298" s="13"/>
      <c r="C298" s="13"/>
      <c r="D298" s="14"/>
    </row>
    <row r="299" ht="22" hidden="1" customHeight="1" spans="1:4">
      <c r="A299" s="16" t="s">
        <v>180</v>
      </c>
      <c r="B299" s="13"/>
      <c r="C299" s="13"/>
      <c r="D299" s="14"/>
    </row>
    <row r="300" ht="22" hidden="1" customHeight="1" spans="1:4">
      <c r="A300" s="16" t="s">
        <v>181</v>
      </c>
      <c r="B300" s="13"/>
      <c r="C300" s="13"/>
      <c r="D300" s="14"/>
    </row>
    <row r="301" ht="22" hidden="1" customHeight="1" spans="1:4">
      <c r="A301" s="16" t="s">
        <v>182</v>
      </c>
      <c r="B301" s="13"/>
      <c r="C301" s="13"/>
      <c r="D301" s="14"/>
    </row>
    <row r="302" ht="22" hidden="1" customHeight="1" spans="1:4">
      <c r="A302" s="15" t="s">
        <v>17</v>
      </c>
      <c r="B302" s="13"/>
      <c r="C302" s="13"/>
      <c r="D302" s="14"/>
    </row>
    <row r="303" ht="22" hidden="1" customHeight="1" spans="1:4">
      <c r="A303" s="15" t="s">
        <v>183</v>
      </c>
      <c r="B303" s="13"/>
      <c r="C303" s="13"/>
      <c r="D303" s="14"/>
    </row>
    <row r="304" ht="22" customHeight="1" spans="1:4">
      <c r="A304" s="15" t="s">
        <v>184</v>
      </c>
      <c r="B304" s="13">
        <v>767</v>
      </c>
      <c r="C304" s="13">
        <v>798</v>
      </c>
      <c r="D304" s="14">
        <f>(C304/B304-1)*100</f>
        <v>4.04172099087354</v>
      </c>
    </row>
    <row r="305" ht="22" customHeight="1" spans="1:4">
      <c r="A305" s="16" t="s">
        <v>8</v>
      </c>
      <c r="B305" s="13">
        <v>767</v>
      </c>
      <c r="C305" s="13">
        <v>798</v>
      </c>
      <c r="D305" s="14">
        <f>(C305/B305-1)*100</f>
        <v>4.04172099087354</v>
      </c>
    </row>
    <row r="306" ht="22" hidden="1" customHeight="1" spans="1:4">
      <c r="A306" s="16" t="s">
        <v>9</v>
      </c>
      <c r="B306" s="13"/>
      <c r="C306" s="13"/>
      <c r="D306" s="14"/>
    </row>
    <row r="307" ht="22" hidden="1" customHeight="1" spans="1:4">
      <c r="A307" s="16" t="s">
        <v>10</v>
      </c>
      <c r="B307" s="13"/>
      <c r="C307" s="13"/>
      <c r="D307" s="14"/>
    </row>
    <row r="308" ht="22" hidden="1" customHeight="1" spans="1:4">
      <c r="A308" s="12" t="s">
        <v>185</v>
      </c>
      <c r="B308" s="13"/>
      <c r="C308" s="13"/>
      <c r="D308" s="14"/>
    </row>
    <row r="309" ht="22" hidden="1" customHeight="1" spans="1:4">
      <c r="A309" s="15" t="s">
        <v>186</v>
      </c>
      <c r="B309" s="13"/>
      <c r="C309" s="13"/>
      <c r="D309" s="14"/>
    </row>
    <row r="310" ht="22" hidden="1" customHeight="1" spans="1:4">
      <c r="A310" s="15" t="s">
        <v>187</v>
      </c>
      <c r="B310" s="13"/>
      <c r="C310" s="13"/>
      <c r="D310" s="14"/>
    </row>
    <row r="311" ht="22" hidden="1" customHeight="1" spans="1:4">
      <c r="A311" s="17" t="s">
        <v>188</v>
      </c>
      <c r="B311" s="13"/>
      <c r="C311" s="13"/>
      <c r="D311" s="14"/>
    </row>
    <row r="312" ht="22" hidden="1" customHeight="1" spans="1:4">
      <c r="A312" s="16" t="s">
        <v>189</v>
      </c>
      <c r="B312" s="13"/>
      <c r="C312" s="13"/>
      <c r="D312" s="14"/>
    </row>
    <row r="313" ht="22" hidden="1" customHeight="1" spans="1:4">
      <c r="A313" s="16" t="s">
        <v>190</v>
      </c>
      <c r="B313" s="13"/>
      <c r="C313" s="13"/>
      <c r="D313" s="14"/>
    </row>
    <row r="314" ht="22" hidden="1" customHeight="1" spans="1:4">
      <c r="A314" s="16" t="s">
        <v>191</v>
      </c>
      <c r="B314" s="13"/>
      <c r="C314" s="13"/>
      <c r="D314" s="14"/>
    </row>
    <row r="315" ht="22" hidden="1" customHeight="1" spans="1:4">
      <c r="A315" s="16" t="s">
        <v>192</v>
      </c>
      <c r="B315" s="13"/>
      <c r="C315" s="13"/>
      <c r="D315" s="14"/>
    </row>
    <row r="316" ht="22" hidden="1" customHeight="1" spans="1:4">
      <c r="A316" s="16" t="s">
        <v>193</v>
      </c>
      <c r="B316" s="13"/>
      <c r="C316" s="13"/>
      <c r="D316" s="14"/>
    </row>
    <row r="317" ht="22" hidden="1" customHeight="1" spans="1:4">
      <c r="A317" s="16" t="s">
        <v>49</v>
      </c>
      <c r="B317" s="13"/>
      <c r="C317" s="13"/>
      <c r="D317" s="14"/>
    </row>
    <row r="318" ht="22" hidden="1" customHeight="1" spans="1:4">
      <c r="A318" s="16" t="s">
        <v>17</v>
      </c>
      <c r="B318" s="13"/>
      <c r="C318" s="13"/>
      <c r="D318" s="14"/>
    </row>
    <row r="319" ht="22" hidden="1" customHeight="1" spans="1:4">
      <c r="A319" s="15" t="s">
        <v>194</v>
      </c>
      <c r="B319" s="13"/>
      <c r="C319" s="13"/>
      <c r="D319" s="14"/>
    </row>
    <row r="320" ht="22" customHeight="1" spans="1:4">
      <c r="A320" s="17" t="s">
        <v>195</v>
      </c>
      <c r="B320" s="13">
        <v>209</v>
      </c>
      <c r="C320" s="13">
        <v>210</v>
      </c>
      <c r="D320" s="14">
        <f>(C320/B320-1)*100</f>
        <v>0.478468899521522</v>
      </c>
    </row>
    <row r="321" ht="22" hidden="1" customHeight="1" spans="1:4">
      <c r="A321" s="15" t="s">
        <v>8</v>
      </c>
      <c r="B321" s="13"/>
      <c r="C321" s="13"/>
      <c r="D321" s="14"/>
    </row>
    <row r="322" ht="22" hidden="1" customHeight="1" spans="1:4">
      <c r="A322" s="16" t="s">
        <v>9</v>
      </c>
      <c r="B322" s="13"/>
      <c r="C322" s="13"/>
      <c r="D322" s="14"/>
    </row>
    <row r="323" ht="22" hidden="1" customHeight="1" spans="1:4">
      <c r="A323" s="16" t="s">
        <v>10</v>
      </c>
      <c r="B323" s="13"/>
      <c r="C323" s="13"/>
      <c r="D323" s="14"/>
    </row>
    <row r="324" ht="22" hidden="1" customHeight="1" spans="1:4">
      <c r="A324" s="16" t="s">
        <v>196</v>
      </c>
      <c r="B324" s="13"/>
      <c r="C324" s="13"/>
      <c r="D324" s="14"/>
    </row>
    <row r="325" ht="22" hidden="1" customHeight="1" spans="1:4">
      <c r="A325" s="12" t="s">
        <v>197</v>
      </c>
      <c r="B325" s="13"/>
      <c r="C325" s="13"/>
      <c r="D325" s="14"/>
    </row>
    <row r="326" ht="22" hidden="1" customHeight="1" spans="1:4">
      <c r="A326" s="15" t="s">
        <v>198</v>
      </c>
      <c r="B326" s="13"/>
      <c r="C326" s="13"/>
      <c r="D326" s="14"/>
    </row>
    <row r="327" ht="22" hidden="1" customHeight="1" spans="1:4">
      <c r="A327" s="15" t="s">
        <v>49</v>
      </c>
      <c r="B327" s="13"/>
      <c r="C327" s="13"/>
      <c r="D327" s="14"/>
    </row>
    <row r="328" ht="22" hidden="1" customHeight="1" spans="1:4">
      <c r="A328" s="15" t="s">
        <v>17</v>
      </c>
      <c r="B328" s="13"/>
      <c r="C328" s="13"/>
      <c r="D328" s="14"/>
    </row>
    <row r="329" ht="22" customHeight="1" spans="1:4">
      <c r="A329" s="15" t="s">
        <v>199</v>
      </c>
      <c r="B329" s="13">
        <v>209</v>
      </c>
      <c r="C329" s="13">
        <v>210</v>
      </c>
      <c r="D329" s="14">
        <f>(C329/B329-1)*100</f>
        <v>0.478468899521522</v>
      </c>
    </row>
    <row r="330" ht="22" hidden="1" customHeight="1" spans="1:4">
      <c r="A330" s="16" t="s">
        <v>200</v>
      </c>
      <c r="B330" s="19">
        <v>0</v>
      </c>
      <c r="C330" s="19"/>
      <c r="D330" s="14"/>
    </row>
    <row r="331" ht="22" hidden="1" customHeight="1" spans="1:4">
      <c r="A331" s="16" t="s">
        <v>8</v>
      </c>
      <c r="B331" s="13"/>
      <c r="C331" s="13"/>
      <c r="D331" s="14"/>
    </row>
    <row r="332" ht="22" hidden="1" customHeight="1" spans="1:4">
      <c r="A332" s="16" t="s">
        <v>9</v>
      </c>
      <c r="B332" s="13"/>
      <c r="C332" s="13"/>
      <c r="D332" s="14"/>
    </row>
    <row r="333" ht="22" hidden="1" customHeight="1" spans="1:4">
      <c r="A333" s="15" t="s">
        <v>10</v>
      </c>
      <c r="B333" s="13"/>
      <c r="C333" s="13"/>
      <c r="D333" s="14"/>
    </row>
    <row r="334" ht="22" hidden="1" customHeight="1" spans="1:4">
      <c r="A334" s="15" t="s">
        <v>201</v>
      </c>
      <c r="B334" s="13"/>
      <c r="C334" s="13"/>
      <c r="D334" s="14"/>
    </row>
    <row r="335" ht="22" hidden="1" customHeight="1" spans="1:4">
      <c r="A335" s="15" t="s">
        <v>202</v>
      </c>
      <c r="B335" s="13"/>
      <c r="C335" s="13"/>
      <c r="D335" s="14"/>
    </row>
    <row r="336" ht="22" hidden="1" customHeight="1" spans="1:4">
      <c r="A336" s="16" t="s">
        <v>203</v>
      </c>
      <c r="B336" s="13"/>
      <c r="C336" s="13"/>
      <c r="D336" s="14"/>
    </row>
    <row r="337" ht="22" hidden="1" customHeight="1" spans="1:4">
      <c r="A337" s="16" t="s">
        <v>49</v>
      </c>
      <c r="B337" s="13"/>
      <c r="C337" s="13"/>
      <c r="D337" s="14"/>
    </row>
    <row r="338" ht="22" hidden="1" customHeight="1" spans="1:4">
      <c r="A338" s="16" t="s">
        <v>17</v>
      </c>
      <c r="B338" s="13"/>
      <c r="C338" s="13"/>
      <c r="D338" s="14"/>
    </row>
    <row r="339" ht="22" hidden="1" customHeight="1" spans="1:4">
      <c r="A339" s="16" t="s">
        <v>204</v>
      </c>
      <c r="B339" s="13"/>
      <c r="C339" s="13"/>
      <c r="D339" s="14"/>
    </row>
    <row r="340" ht="22" hidden="1" customHeight="1" spans="1:4">
      <c r="A340" s="12" t="s">
        <v>205</v>
      </c>
      <c r="B340" s="19">
        <v>0</v>
      </c>
      <c r="C340" s="19"/>
      <c r="D340" s="14"/>
    </row>
    <row r="341" ht="22" hidden="1" customHeight="1" spans="1:4">
      <c r="A341" s="15" t="s">
        <v>8</v>
      </c>
      <c r="B341" s="13"/>
      <c r="C341" s="13"/>
      <c r="D341" s="14"/>
    </row>
    <row r="342" ht="22" hidden="1" customHeight="1" spans="1:4">
      <c r="A342" s="15" t="s">
        <v>9</v>
      </c>
      <c r="B342" s="13"/>
      <c r="C342" s="13"/>
      <c r="D342" s="14"/>
    </row>
    <row r="343" ht="22" hidden="1" customHeight="1" spans="1:4">
      <c r="A343" s="17" t="s">
        <v>10</v>
      </c>
      <c r="B343" s="13"/>
      <c r="C343" s="13"/>
      <c r="D343" s="14"/>
    </row>
    <row r="344" ht="22" hidden="1" customHeight="1" spans="1:4">
      <c r="A344" s="18" t="s">
        <v>206</v>
      </c>
      <c r="B344" s="13"/>
      <c r="C344" s="13"/>
      <c r="D344" s="14"/>
    </row>
    <row r="345" ht="22" hidden="1" customHeight="1" spans="1:4">
      <c r="A345" s="16" t="s">
        <v>207</v>
      </c>
      <c r="B345" s="13"/>
      <c r="C345" s="13"/>
      <c r="D345" s="14"/>
    </row>
    <row r="346" ht="22" hidden="1" customHeight="1" spans="1:4">
      <c r="A346" s="16" t="s">
        <v>17</v>
      </c>
      <c r="B346" s="13"/>
      <c r="C346" s="13"/>
      <c r="D346" s="14"/>
    </row>
    <row r="347" ht="22" hidden="1" customHeight="1" spans="1:4">
      <c r="A347" s="15" t="s">
        <v>208</v>
      </c>
      <c r="B347" s="13"/>
      <c r="C347" s="13"/>
      <c r="D347" s="14"/>
    </row>
    <row r="348" ht="22" hidden="1" customHeight="1" spans="1:4">
      <c r="A348" s="15" t="s">
        <v>209</v>
      </c>
      <c r="B348" s="19">
        <v>0</v>
      </c>
      <c r="C348" s="19"/>
      <c r="D348" s="14"/>
    </row>
    <row r="349" ht="22" hidden="1" customHeight="1" spans="1:4">
      <c r="A349" s="15" t="s">
        <v>8</v>
      </c>
      <c r="B349" s="13"/>
      <c r="C349" s="13"/>
      <c r="D349" s="14"/>
    </row>
    <row r="350" ht="22" hidden="1" customHeight="1" spans="1:4">
      <c r="A350" s="16" t="s">
        <v>9</v>
      </c>
      <c r="B350" s="13"/>
      <c r="C350" s="13"/>
      <c r="D350" s="14"/>
    </row>
    <row r="351" ht="22" hidden="1" customHeight="1" spans="1:4">
      <c r="A351" s="15" t="s">
        <v>49</v>
      </c>
      <c r="B351" s="13"/>
      <c r="C351" s="13"/>
      <c r="D351" s="14"/>
    </row>
    <row r="352" ht="22" hidden="1" customHeight="1" spans="1:4">
      <c r="A352" s="16" t="s">
        <v>210</v>
      </c>
      <c r="B352" s="13"/>
      <c r="C352" s="13"/>
      <c r="D352" s="14"/>
    </row>
    <row r="353" ht="22" hidden="1" customHeight="1" spans="1:4">
      <c r="A353" s="15" t="s">
        <v>211</v>
      </c>
      <c r="B353" s="13"/>
      <c r="C353" s="13"/>
      <c r="D353" s="14"/>
    </row>
    <row r="354" ht="22" hidden="1" customHeight="1" spans="1:4">
      <c r="A354" s="15" t="s">
        <v>212</v>
      </c>
      <c r="B354" s="19">
        <v>0</v>
      </c>
      <c r="C354" s="19"/>
      <c r="D354" s="14"/>
    </row>
    <row r="355" ht="22" hidden="1" customHeight="1" spans="1:4">
      <c r="A355" s="15" t="s">
        <v>213</v>
      </c>
      <c r="B355" s="13"/>
      <c r="C355" s="13"/>
      <c r="D355" s="14"/>
    </row>
    <row r="356" ht="22" customHeight="1" spans="1:4">
      <c r="A356" s="12" t="s">
        <v>214</v>
      </c>
      <c r="B356" s="13">
        <f>B357+B362+B371+B391+B395+B401+B408</f>
        <v>97863</v>
      </c>
      <c r="C356" s="13">
        <f>C357+C362+C371+C391+C395+C401+C408</f>
        <v>98577</v>
      </c>
      <c r="D356" s="14">
        <f t="shared" ref="D356:D366" si="2">(C356/B356-1)*100</f>
        <v>0.729591367523996</v>
      </c>
    </row>
    <row r="357" ht="22" customHeight="1" spans="1:4">
      <c r="A357" s="16" t="s">
        <v>215</v>
      </c>
      <c r="B357" s="13">
        <v>600</v>
      </c>
      <c r="C357" s="13">
        <v>610</v>
      </c>
      <c r="D357" s="14">
        <f t="shared" si="2"/>
        <v>1.66666666666666</v>
      </c>
    </row>
    <row r="358" ht="22" customHeight="1" spans="1:4">
      <c r="A358" s="15" t="s">
        <v>8</v>
      </c>
      <c r="B358" s="13">
        <v>600</v>
      </c>
      <c r="C358" s="13">
        <v>610</v>
      </c>
      <c r="D358" s="14">
        <f t="shared" si="2"/>
        <v>1.66666666666666</v>
      </c>
    </row>
    <row r="359" ht="22" hidden="1" customHeight="1" spans="1:4">
      <c r="A359" s="15" t="s">
        <v>9</v>
      </c>
      <c r="B359" s="13"/>
      <c r="C359" s="13"/>
      <c r="D359" s="14"/>
    </row>
    <row r="360" ht="22" hidden="1" customHeight="1" spans="1:4">
      <c r="A360" s="15" t="s">
        <v>10</v>
      </c>
      <c r="B360" s="13"/>
      <c r="C360" s="13"/>
      <c r="D360" s="14"/>
    </row>
    <row r="361" ht="22" hidden="1" customHeight="1" spans="1:4">
      <c r="A361" s="18" t="s">
        <v>216</v>
      </c>
      <c r="B361" s="13"/>
      <c r="C361" s="13"/>
      <c r="D361" s="14"/>
    </row>
    <row r="362" ht="22" customHeight="1" spans="1:4">
      <c r="A362" s="15" t="s">
        <v>217</v>
      </c>
      <c r="B362" s="13">
        <f>SUM(B363:B370)</f>
        <v>94892</v>
      </c>
      <c r="C362" s="13">
        <f>SUM(C363:C370)</f>
        <v>95667</v>
      </c>
      <c r="D362" s="14">
        <f t="shared" si="2"/>
        <v>0.816717953041346</v>
      </c>
    </row>
    <row r="363" ht="22" customHeight="1" spans="1:4">
      <c r="A363" s="15" t="s">
        <v>218</v>
      </c>
      <c r="B363" s="13">
        <v>1300</v>
      </c>
      <c r="C363" s="13">
        <f>150+1320</f>
        <v>1470</v>
      </c>
      <c r="D363" s="14">
        <f t="shared" si="2"/>
        <v>13.0769230769231</v>
      </c>
    </row>
    <row r="364" ht="22" customHeight="1" spans="1:4">
      <c r="A364" s="15" t="s">
        <v>219</v>
      </c>
      <c r="B364" s="13">
        <v>45000</v>
      </c>
      <c r="C364" s="13">
        <v>45400</v>
      </c>
      <c r="D364" s="14">
        <f t="shared" si="2"/>
        <v>0.888888888888895</v>
      </c>
    </row>
    <row r="365" ht="22" customHeight="1" spans="1:4">
      <c r="A365" s="16" t="s">
        <v>220</v>
      </c>
      <c r="B365" s="13">
        <v>34992</v>
      </c>
      <c r="C365" s="13">
        <v>35100</v>
      </c>
      <c r="D365" s="14">
        <f t="shared" si="2"/>
        <v>0.308641975308643</v>
      </c>
    </row>
    <row r="366" ht="22" customHeight="1" spans="1:4">
      <c r="A366" s="16" t="s">
        <v>221</v>
      </c>
      <c r="B366" s="13">
        <f>-1400+15000</f>
        <v>13600</v>
      </c>
      <c r="C366" s="13">
        <v>13697</v>
      </c>
      <c r="D366" s="14">
        <f t="shared" si="2"/>
        <v>0.713235294117642</v>
      </c>
    </row>
    <row r="367" ht="22" hidden="1" customHeight="1" spans="1:4">
      <c r="A367" s="16" t="s">
        <v>222</v>
      </c>
      <c r="B367" s="13"/>
      <c r="C367" s="13"/>
      <c r="D367" s="14"/>
    </row>
    <row r="368" ht="22" hidden="1" customHeight="1" spans="1:4">
      <c r="A368" s="15" t="s">
        <v>223</v>
      </c>
      <c r="B368" s="13"/>
      <c r="C368" s="13"/>
      <c r="D368" s="14"/>
    </row>
    <row r="369" ht="22" hidden="1" customHeight="1" spans="1:4">
      <c r="A369" s="15" t="s">
        <v>224</v>
      </c>
      <c r="B369" s="13"/>
      <c r="C369" s="13"/>
      <c r="D369" s="14"/>
    </row>
    <row r="370" ht="22" hidden="1" customHeight="1" spans="1:4">
      <c r="A370" s="15" t="s">
        <v>225</v>
      </c>
      <c r="B370" s="13"/>
      <c r="C370" s="13"/>
      <c r="D370" s="14"/>
    </row>
    <row r="371" ht="22" customHeight="1" spans="1:4">
      <c r="A371" s="15" t="s">
        <v>226</v>
      </c>
      <c r="B371" s="13">
        <v>350</v>
      </c>
      <c r="C371" s="13">
        <v>360</v>
      </c>
      <c r="D371" s="14">
        <f>(C371/B371-1)*100</f>
        <v>2.85714285714285</v>
      </c>
    </row>
    <row r="372" ht="22" hidden="1" customHeight="1" spans="1:4">
      <c r="A372" s="15" t="s">
        <v>227</v>
      </c>
      <c r="B372" s="13"/>
      <c r="C372" s="13"/>
      <c r="D372" s="14"/>
    </row>
    <row r="373" ht="22" hidden="1" customHeight="1" spans="1:4">
      <c r="A373" s="15" t="s">
        <v>228</v>
      </c>
      <c r="B373" s="13"/>
      <c r="C373" s="13"/>
      <c r="D373" s="14"/>
    </row>
    <row r="374" ht="22" customHeight="1" spans="1:4">
      <c r="A374" s="15" t="s">
        <v>229</v>
      </c>
      <c r="B374" s="13">
        <v>350</v>
      </c>
      <c r="C374" s="13">
        <v>360</v>
      </c>
      <c r="D374" s="14">
        <f>(C374/B374-1)*100</f>
        <v>2.85714285714285</v>
      </c>
    </row>
    <row r="375" ht="22" hidden="1" customHeight="1" spans="1:4">
      <c r="A375" s="16" t="s">
        <v>230</v>
      </c>
      <c r="B375" s="13"/>
      <c r="C375" s="13"/>
      <c r="D375" s="14"/>
    </row>
    <row r="376" ht="22" hidden="1" customHeight="1" spans="1:4">
      <c r="A376" s="16" t="s">
        <v>231</v>
      </c>
      <c r="B376" s="13"/>
      <c r="C376" s="13"/>
      <c r="D376" s="14"/>
    </row>
    <row r="377" ht="22" hidden="1" customHeight="1" spans="1:4">
      <c r="A377" s="12" t="s">
        <v>232</v>
      </c>
      <c r="B377" s="19">
        <v>0</v>
      </c>
      <c r="C377" s="19"/>
      <c r="D377" s="14"/>
    </row>
    <row r="378" ht="22" hidden="1" customHeight="1" spans="1:4">
      <c r="A378" s="15" t="s">
        <v>233</v>
      </c>
      <c r="B378" s="13"/>
      <c r="C378" s="13"/>
      <c r="D378" s="14"/>
    </row>
    <row r="379" ht="22" hidden="1" customHeight="1" spans="1:4">
      <c r="A379" s="15" t="s">
        <v>234</v>
      </c>
      <c r="B379" s="13"/>
      <c r="C379" s="13"/>
      <c r="D379" s="14"/>
    </row>
    <row r="380" ht="22" hidden="1" customHeight="1" spans="1:4">
      <c r="A380" s="15" t="s">
        <v>235</v>
      </c>
      <c r="B380" s="13"/>
      <c r="C380" s="13"/>
      <c r="D380" s="14"/>
    </row>
    <row r="381" ht="22" hidden="1" customHeight="1" spans="1:4">
      <c r="A381" s="16" t="s">
        <v>236</v>
      </c>
      <c r="B381" s="13"/>
      <c r="C381" s="13"/>
      <c r="D381" s="14"/>
    </row>
    <row r="382" ht="22" hidden="1" customHeight="1" spans="1:4">
      <c r="A382" s="16" t="s">
        <v>237</v>
      </c>
      <c r="B382" s="13"/>
      <c r="C382" s="13"/>
      <c r="D382" s="14"/>
    </row>
    <row r="383" ht="22" hidden="1" customHeight="1" spans="1:4">
      <c r="A383" s="16" t="s">
        <v>238</v>
      </c>
      <c r="B383" s="19">
        <v>0</v>
      </c>
      <c r="C383" s="19"/>
      <c r="D383" s="14"/>
    </row>
    <row r="384" ht="22" hidden="1" customHeight="1" spans="1:4">
      <c r="A384" s="15" t="s">
        <v>239</v>
      </c>
      <c r="B384" s="13"/>
      <c r="C384" s="13"/>
      <c r="D384" s="14"/>
    </row>
    <row r="385" ht="22" hidden="1" customHeight="1" spans="1:4">
      <c r="A385" s="15" t="s">
        <v>240</v>
      </c>
      <c r="B385" s="13"/>
      <c r="C385" s="13"/>
      <c r="D385" s="14"/>
    </row>
    <row r="386" ht="22" hidden="1" customHeight="1" spans="1:4">
      <c r="A386" s="15" t="s">
        <v>241</v>
      </c>
      <c r="B386" s="13"/>
      <c r="C386" s="13"/>
      <c r="D386" s="14"/>
    </row>
    <row r="387" ht="22" hidden="1" customHeight="1" spans="1:4">
      <c r="A387" s="16" t="s">
        <v>242</v>
      </c>
      <c r="B387" s="19">
        <v>0</v>
      </c>
      <c r="C387" s="19"/>
      <c r="D387" s="14"/>
    </row>
    <row r="388" ht="22" hidden="1" customHeight="1" spans="1:4">
      <c r="A388" s="16" t="s">
        <v>243</v>
      </c>
      <c r="B388" s="13"/>
      <c r="C388" s="13"/>
      <c r="D388" s="14"/>
    </row>
    <row r="389" ht="22" hidden="1" customHeight="1" spans="1:4">
      <c r="A389" s="16" t="s">
        <v>244</v>
      </c>
      <c r="B389" s="13"/>
      <c r="C389" s="13"/>
      <c r="D389" s="14"/>
    </row>
    <row r="390" ht="22" hidden="1" customHeight="1" spans="1:4">
      <c r="A390" s="12" t="s">
        <v>245</v>
      </c>
      <c r="B390" s="13"/>
      <c r="C390" s="13"/>
      <c r="D390" s="14"/>
    </row>
    <row r="391" ht="22" customHeight="1" spans="1:4">
      <c r="A391" s="15" t="s">
        <v>246</v>
      </c>
      <c r="B391" s="13">
        <v>147</v>
      </c>
      <c r="C391" s="13">
        <v>150</v>
      </c>
      <c r="D391" s="14">
        <f>(C391/B391-1)*100</f>
        <v>2.04081632653061</v>
      </c>
    </row>
    <row r="392" ht="22" customHeight="1" spans="1:4">
      <c r="A392" s="15" t="s">
        <v>247</v>
      </c>
      <c r="B392" s="13">
        <v>147</v>
      </c>
      <c r="C392" s="13">
        <v>150</v>
      </c>
      <c r="D392" s="14">
        <f>(C392/B392-1)*100</f>
        <v>2.04081632653061</v>
      </c>
    </row>
    <row r="393" ht="22" hidden="1" customHeight="1" spans="1:4">
      <c r="A393" s="15" t="s">
        <v>248</v>
      </c>
      <c r="B393" s="13"/>
      <c r="C393" s="13"/>
      <c r="D393" s="14"/>
    </row>
    <row r="394" ht="22" hidden="1" customHeight="1" spans="1:4">
      <c r="A394" s="16" t="s">
        <v>249</v>
      </c>
      <c r="B394" s="13"/>
      <c r="C394" s="13"/>
      <c r="D394" s="14"/>
    </row>
    <row r="395" ht="22" customHeight="1" spans="1:4">
      <c r="A395" s="16" t="s">
        <v>250</v>
      </c>
      <c r="B395" s="13">
        <f>SUM(B396:B397)</f>
        <v>474</v>
      </c>
      <c r="C395" s="13">
        <f>SUM(C396:C397)</f>
        <v>490</v>
      </c>
      <c r="D395" s="14">
        <f>(C395/B395-1)*100</f>
        <v>3.37552742616034</v>
      </c>
    </row>
    <row r="396" ht="22" customHeight="1" spans="1:4">
      <c r="A396" s="16" t="s">
        <v>251</v>
      </c>
      <c r="B396" s="13">
        <v>292</v>
      </c>
      <c r="C396" s="13">
        <v>300</v>
      </c>
      <c r="D396" s="14">
        <f>(C396/B396-1)*100</f>
        <v>2.73972602739727</v>
      </c>
    </row>
    <row r="397" ht="22" customHeight="1" spans="1:4">
      <c r="A397" s="15" t="s">
        <v>252</v>
      </c>
      <c r="B397" s="13">
        <f>35+147</f>
        <v>182</v>
      </c>
      <c r="C397" s="13">
        <v>190</v>
      </c>
      <c r="D397" s="14">
        <f>(C397/B397-1)*100</f>
        <v>4.3956043956044</v>
      </c>
    </row>
    <row r="398" ht="22" hidden="1" customHeight="1" spans="1:4">
      <c r="A398" s="15" t="s">
        <v>253</v>
      </c>
      <c r="B398" s="13"/>
      <c r="C398" s="13"/>
      <c r="D398" s="14"/>
    </row>
    <row r="399" ht="22" hidden="1" customHeight="1" spans="1:4">
      <c r="A399" s="15" t="s">
        <v>254</v>
      </c>
      <c r="B399" s="13"/>
      <c r="C399" s="13"/>
      <c r="D399" s="14"/>
    </row>
    <row r="400" ht="22" hidden="1" customHeight="1" spans="1:4">
      <c r="A400" s="15" t="s">
        <v>255</v>
      </c>
      <c r="B400" s="13"/>
      <c r="C400" s="13"/>
      <c r="D400" s="14"/>
    </row>
    <row r="401" ht="22" customHeight="1" spans="1:4">
      <c r="A401" s="15" t="s">
        <v>256</v>
      </c>
      <c r="B401" s="13">
        <v>1400</v>
      </c>
      <c r="C401" s="13">
        <v>1300</v>
      </c>
      <c r="D401" s="14">
        <f>(C401/B401-1)*100</f>
        <v>-7.14285714285714</v>
      </c>
    </row>
    <row r="402" ht="22" hidden="1" customHeight="1" spans="1:4">
      <c r="A402" s="16" t="s">
        <v>257</v>
      </c>
      <c r="B402" s="13">
        <v>0</v>
      </c>
      <c r="C402" s="13"/>
      <c r="D402" s="14"/>
    </row>
    <row r="403" ht="22" hidden="1" customHeight="1" spans="1:4">
      <c r="A403" s="16" t="s">
        <v>258</v>
      </c>
      <c r="B403" s="13"/>
      <c r="C403" s="13"/>
      <c r="D403" s="14"/>
    </row>
    <row r="404" ht="22" hidden="1" customHeight="1" spans="1:4">
      <c r="A404" s="16" t="s">
        <v>259</v>
      </c>
      <c r="B404" s="13"/>
      <c r="C404" s="13"/>
      <c r="D404" s="14"/>
    </row>
    <row r="405" ht="22" hidden="1" customHeight="1" spans="1:4">
      <c r="A405" s="12" t="s">
        <v>260</v>
      </c>
      <c r="B405" s="13"/>
      <c r="C405" s="13"/>
      <c r="D405" s="14"/>
    </row>
    <row r="406" ht="22" hidden="1" customHeight="1" spans="1:4">
      <c r="A406" s="15" t="s">
        <v>261</v>
      </c>
      <c r="B406" s="13"/>
      <c r="C406" s="13"/>
      <c r="D406" s="14"/>
    </row>
    <row r="407" ht="22" customHeight="1" spans="1:4">
      <c r="A407" s="15" t="s">
        <v>262</v>
      </c>
      <c r="B407" s="13">
        <v>1400</v>
      </c>
      <c r="C407" s="13">
        <v>1300</v>
      </c>
      <c r="D407" s="14">
        <f>(C407/B407-1)*100</f>
        <v>-7.14285714285714</v>
      </c>
    </row>
    <row r="408" ht="22" hidden="1" customHeight="1" spans="1:4">
      <c r="A408" s="15" t="s">
        <v>263</v>
      </c>
      <c r="B408" s="25"/>
      <c r="C408" s="25"/>
      <c r="D408" s="14"/>
    </row>
    <row r="409" ht="22" customHeight="1" spans="1:4">
      <c r="A409" s="12" t="s">
        <v>264</v>
      </c>
      <c r="B409" s="13">
        <v>1085</v>
      </c>
      <c r="C409" s="13">
        <v>1205</v>
      </c>
      <c r="D409" s="14">
        <f>(C409/B409-1)*100</f>
        <v>11.0599078341014</v>
      </c>
    </row>
    <row r="410" ht="22" hidden="1" customHeight="1" spans="1:4">
      <c r="A410" s="16" t="s">
        <v>265</v>
      </c>
      <c r="B410" s="19">
        <v>0</v>
      </c>
      <c r="C410" s="19"/>
      <c r="D410" s="14"/>
    </row>
    <row r="411" ht="22" hidden="1" customHeight="1" spans="1:4">
      <c r="A411" s="15" t="s">
        <v>8</v>
      </c>
      <c r="B411" s="13"/>
      <c r="C411" s="13"/>
      <c r="D411" s="14"/>
    </row>
    <row r="412" ht="22" hidden="1" customHeight="1" spans="1:4">
      <c r="A412" s="15" t="s">
        <v>9</v>
      </c>
      <c r="B412" s="13"/>
      <c r="C412" s="13"/>
      <c r="D412" s="14"/>
    </row>
    <row r="413" ht="22" hidden="1" customHeight="1" spans="1:4">
      <c r="A413" s="15" t="s">
        <v>10</v>
      </c>
      <c r="B413" s="13"/>
      <c r="C413" s="13"/>
      <c r="D413" s="14"/>
    </row>
    <row r="414" ht="22" hidden="1" customHeight="1" spans="1:4">
      <c r="A414" s="16" t="s">
        <v>266</v>
      </c>
      <c r="B414" s="13"/>
      <c r="C414" s="13"/>
      <c r="D414" s="14"/>
    </row>
    <row r="415" ht="22" hidden="1" customHeight="1" spans="1:4">
      <c r="A415" s="15" t="s">
        <v>267</v>
      </c>
      <c r="B415" s="19">
        <v>0</v>
      </c>
      <c r="C415" s="19"/>
      <c r="D415" s="14"/>
    </row>
    <row r="416" ht="22" hidden="1" customHeight="1" spans="1:4">
      <c r="A416" s="15" t="s">
        <v>268</v>
      </c>
      <c r="B416" s="13"/>
      <c r="C416" s="13"/>
      <c r="D416" s="14"/>
    </row>
    <row r="417" ht="22" hidden="1" customHeight="1" spans="1:4">
      <c r="A417" s="12" t="s">
        <v>269</v>
      </c>
      <c r="B417" s="13"/>
      <c r="C417" s="13"/>
      <c r="D417" s="14"/>
    </row>
    <row r="418" ht="22" hidden="1" customHeight="1" spans="1:4">
      <c r="A418" s="15" t="s">
        <v>270</v>
      </c>
      <c r="B418" s="13"/>
      <c r="C418" s="13"/>
      <c r="D418" s="14"/>
    </row>
    <row r="419" ht="22" hidden="1" customHeight="1" spans="1:4">
      <c r="A419" s="15" t="s">
        <v>271</v>
      </c>
      <c r="B419" s="13"/>
      <c r="C419" s="13"/>
      <c r="D419" s="14"/>
    </row>
    <row r="420" ht="22" hidden="1" customHeight="1" spans="1:4">
      <c r="A420" s="15" t="s">
        <v>272</v>
      </c>
      <c r="B420" s="13"/>
      <c r="C420" s="13"/>
      <c r="D420" s="14"/>
    </row>
    <row r="421" ht="22" hidden="1" customHeight="1" spans="1:4">
      <c r="A421" s="16" t="s">
        <v>273</v>
      </c>
      <c r="B421" s="13"/>
      <c r="C421" s="13"/>
      <c r="D421" s="14"/>
    </row>
    <row r="422" ht="22" hidden="1" customHeight="1" spans="1:4">
      <c r="A422" s="16" t="s">
        <v>274</v>
      </c>
      <c r="B422" s="13"/>
      <c r="C422" s="13"/>
      <c r="D422" s="14"/>
    </row>
    <row r="423" ht="22" hidden="1" customHeight="1" spans="1:4">
      <c r="A423" s="16" t="s">
        <v>275</v>
      </c>
      <c r="B423" s="19">
        <v>0</v>
      </c>
      <c r="C423" s="19"/>
      <c r="D423" s="14"/>
    </row>
    <row r="424" ht="22" hidden="1" customHeight="1" spans="1:4">
      <c r="A424" s="15" t="s">
        <v>268</v>
      </c>
      <c r="B424" s="13"/>
      <c r="C424" s="13"/>
      <c r="D424" s="14"/>
    </row>
    <row r="425" ht="22" hidden="1" customHeight="1" spans="1:4">
      <c r="A425" s="15" t="s">
        <v>276</v>
      </c>
      <c r="B425" s="13"/>
      <c r="C425" s="13"/>
      <c r="D425" s="14"/>
    </row>
    <row r="426" ht="22" hidden="1" customHeight="1" spans="1:4">
      <c r="A426" s="15" t="s">
        <v>277</v>
      </c>
      <c r="B426" s="13"/>
      <c r="C426" s="13"/>
      <c r="D426" s="14"/>
    </row>
    <row r="427" ht="22" hidden="1" customHeight="1" spans="1:4">
      <c r="A427" s="16" t="s">
        <v>278</v>
      </c>
      <c r="B427" s="13"/>
      <c r="C427" s="13"/>
      <c r="D427" s="14"/>
    </row>
    <row r="428" ht="22" hidden="1" customHeight="1" spans="1:4">
      <c r="A428" s="16" t="s">
        <v>279</v>
      </c>
      <c r="B428" s="13"/>
      <c r="C428" s="13"/>
      <c r="D428" s="14"/>
    </row>
    <row r="429" ht="22" hidden="1" customHeight="1" spans="1:4">
      <c r="A429" s="16" t="s">
        <v>280</v>
      </c>
      <c r="B429" s="19">
        <v>0</v>
      </c>
      <c r="C429" s="19"/>
      <c r="D429" s="14"/>
    </row>
    <row r="430" ht="22" hidden="1" customHeight="1" spans="1:4">
      <c r="A430" s="12" t="s">
        <v>268</v>
      </c>
      <c r="B430" s="13"/>
      <c r="C430" s="13"/>
      <c r="D430" s="14"/>
    </row>
    <row r="431" ht="22" hidden="1" customHeight="1" spans="1:4">
      <c r="A431" s="15" t="s">
        <v>281</v>
      </c>
      <c r="B431" s="13"/>
      <c r="C431" s="13"/>
      <c r="D431" s="14"/>
    </row>
    <row r="432" ht="22" hidden="1" customHeight="1" spans="1:4">
      <c r="A432" s="16" t="s">
        <v>282</v>
      </c>
      <c r="B432" s="13"/>
      <c r="C432" s="13"/>
      <c r="D432" s="14"/>
    </row>
    <row r="433" ht="22" hidden="1" customHeight="1" spans="1:4">
      <c r="A433" s="16" t="s">
        <v>283</v>
      </c>
      <c r="B433" s="19">
        <v>0</v>
      </c>
      <c r="C433" s="19"/>
      <c r="D433" s="14"/>
    </row>
    <row r="434" ht="22" hidden="1" customHeight="1" spans="1:4">
      <c r="A434" s="16" t="s">
        <v>268</v>
      </c>
      <c r="B434" s="13"/>
      <c r="C434" s="13"/>
      <c r="D434" s="14"/>
    </row>
    <row r="435" ht="22" hidden="1" customHeight="1" spans="1:4">
      <c r="A435" s="15" t="s">
        <v>284</v>
      </c>
      <c r="B435" s="13"/>
      <c r="C435" s="13"/>
      <c r="D435" s="14"/>
    </row>
    <row r="436" ht="22" hidden="1" customHeight="1" spans="1:4">
      <c r="A436" s="15" t="s">
        <v>285</v>
      </c>
      <c r="B436" s="13"/>
      <c r="C436" s="13"/>
      <c r="D436" s="14"/>
    </row>
    <row r="437" ht="22" hidden="1" customHeight="1" spans="1:4">
      <c r="A437" s="15" t="s">
        <v>286</v>
      </c>
      <c r="B437" s="13"/>
      <c r="C437" s="13"/>
      <c r="D437" s="14"/>
    </row>
    <row r="438" ht="22" hidden="1" customHeight="1" spans="1:4">
      <c r="A438" s="16" t="s">
        <v>287</v>
      </c>
      <c r="B438" s="19">
        <v>0</v>
      </c>
      <c r="C438" s="19"/>
      <c r="D438" s="14"/>
    </row>
    <row r="439" ht="22" hidden="1" customHeight="1" spans="1:4">
      <c r="A439" s="16" t="s">
        <v>288</v>
      </c>
      <c r="B439" s="13"/>
      <c r="C439" s="13"/>
      <c r="D439" s="14"/>
    </row>
    <row r="440" ht="22" hidden="1" customHeight="1" spans="1:4">
      <c r="A440" s="16" t="s">
        <v>289</v>
      </c>
      <c r="B440" s="13"/>
      <c r="C440" s="13"/>
      <c r="D440" s="14"/>
    </row>
    <row r="441" ht="22" hidden="1" customHeight="1" spans="1:4">
      <c r="A441" s="16" t="s">
        <v>290</v>
      </c>
      <c r="B441" s="13"/>
      <c r="C441" s="13"/>
      <c r="D441" s="14"/>
    </row>
    <row r="442" ht="22" hidden="1" customHeight="1" spans="1:4">
      <c r="A442" s="16" t="s">
        <v>291</v>
      </c>
      <c r="B442" s="13"/>
      <c r="C442" s="13"/>
      <c r="D442" s="14"/>
    </row>
    <row r="443" ht="22" customHeight="1" spans="1:4">
      <c r="A443" s="15" t="s">
        <v>292</v>
      </c>
      <c r="B443" s="13">
        <v>85</v>
      </c>
      <c r="C443" s="13">
        <v>90</v>
      </c>
      <c r="D443" s="14">
        <f>(C443/B443-1)*100</f>
        <v>5.88235294117647</v>
      </c>
    </row>
    <row r="444" ht="22" customHeight="1" spans="1:4">
      <c r="A444" s="15" t="s">
        <v>268</v>
      </c>
      <c r="B444" s="13">
        <v>85</v>
      </c>
      <c r="C444" s="13">
        <v>90</v>
      </c>
      <c r="D444" s="14">
        <f>(C444/B444-1)*100</f>
        <v>5.88235294117647</v>
      </c>
    </row>
    <row r="445" ht="22" hidden="1" customHeight="1" spans="1:4">
      <c r="A445" s="16" t="s">
        <v>293</v>
      </c>
      <c r="B445" s="13"/>
      <c r="C445" s="13"/>
      <c r="D445" s="14"/>
    </row>
    <row r="446" ht="22" hidden="1" customHeight="1" spans="1:4">
      <c r="A446" s="16" t="s">
        <v>294</v>
      </c>
      <c r="B446" s="13"/>
      <c r="C446" s="13"/>
      <c r="D446" s="14"/>
    </row>
    <row r="447" ht="22" hidden="1" customHeight="1" spans="1:4">
      <c r="A447" s="16" t="s">
        <v>295</v>
      </c>
      <c r="B447" s="13"/>
      <c r="C447" s="13"/>
      <c r="D447" s="14"/>
    </row>
    <row r="448" ht="22" hidden="1" customHeight="1" spans="1:4">
      <c r="A448" s="15" t="s">
        <v>296</v>
      </c>
      <c r="B448" s="13"/>
      <c r="C448" s="13"/>
      <c r="D448" s="14"/>
    </row>
    <row r="449" ht="22" hidden="1" customHeight="1" spans="1:4">
      <c r="A449" s="15" t="s">
        <v>297</v>
      </c>
      <c r="B449" s="13"/>
      <c r="C449" s="13"/>
      <c r="D449" s="14"/>
    </row>
    <row r="450" ht="22" hidden="1" customHeight="1" spans="1:4">
      <c r="A450" s="15" t="s">
        <v>298</v>
      </c>
      <c r="B450" s="19">
        <v>0</v>
      </c>
      <c r="C450" s="19"/>
      <c r="D450" s="14"/>
    </row>
    <row r="451" ht="22" hidden="1" customHeight="1" spans="1:4">
      <c r="A451" s="16" t="s">
        <v>299</v>
      </c>
      <c r="B451" s="13"/>
      <c r="C451" s="13"/>
      <c r="D451" s="14"/>
    </row>
    <row r="452" ht="22" hidden="1" customHeight="1" spans="1:4">
      <c r="A452" s="16" t="s">
        <v>300</v>
      </c>
      <c r="B452" s="13"/>
      <c r="C452" s="13"/>
      <c r="D452" s="14"/>
    </row>
    <row r="453" ht="22" hidden="1" customHeight="1" spans="1:4">
      <c r="A453" s="16" t="s">
        <v>301</v>
      </c>
      <c r="B453" s="13"/>
      <c r="C453" s="13"/>
      <c r="D453" s="14"/>
    </row>
    <row r="454" ht="22" hidden="1" customHeight="1" spans="1:4">
      <c r="A454" s="12" t="s">
        <v>302</v>
      </c>
      <c r="B454" s="19">
        <v>0</v>
      </c>
      <c r="C454" s="19"/>
      <c r="D454" s="14"/>
    </row>
    <row r="455" ht="22" hidden="1" customHeight="1" spans="1:4">
      <c r="A455" s="16" t="s">
        <v>303</v>
      </c>
      <c r="B455" s="13"/>
      <c r="C455" s="13"/>
      <c r="D455" s="14"/>
    </row>
    <row r="456" ht="22" hidden="1" customHeight="1" spans="1:4">
      <c r="A456" s="16" t="s">
        <v>304</v>
      </c>
      <c r="B456" s="13"/>
      <c r="C456" s="13"/>
      <c r="D456" s="14"/>
    </row>
    <row r="457" ht="22" hidden="1" customHeight="1" spans="1:4">
      <c r="A457" s="16" t="s">
        <v>305</v>
      </c>
      <c r="B457" s="13"/>
      <c r="C457" s="13"/>
      <c r="D457" s="14"/>
    </row>
    <row r="458" ht="22" customHeight="1" spans="1:4">
      <c r="A458" s="15" t="s">
        <v>306</v>
      </c>
      <c r="B458" s="13">
        <v>1000</v>
      </c>
      <c r="C458" s="13">
        <v>1115</v>
      </c>
      <c r="D458" s="14">
        <f>(C458/B458-1)*100</f>
        <v>11.5</v>
      </c>
    </row>
    <row r="459" ht="22" hidden="1" customHeight="1" spans="1:4">
      <c r="A459" s="15" t="s">
        <v>307</v>
      </c>
      <c r="B459" s="13"/>
      <c r="C459" s="13"/>
      <c r="D459" s="14"/>
    </row>
    <row r="460" ht="22" hidden="1" customHeight="1" spans="1:4">
      <c r="A460" s="16" t="s">
        <v>308</v>
      </c>
      <c r="B460" s="13"/>
      <c r="C460" s="13"/>
      <c r="D460" s="14"/>
    </row>
    <row r="461" ht="22" hidden="1" customHeight="1" spans="1:4">
      <c r="A461" s="16" t="s">
        <v>309</v>
      </c>
      <c r="B461" s="13"/>
      <c r="C461" s="13"/>
      <c r="D461" s="14"/>
    </row>
    <row r="462" ht="22" customHeight="1" spans="1:4">
      <c r="A462" s="16" t="s">
        <v>310</v>
      </c>
      <c r="B462" s="13">
        <v>1000</v>
      </c>
      <c r="C462" s="13">
        <v>1115</v>
      </c>
      <c r="D462" s="14">
        <f>(C462/B462-1)*100</f>
        <v>11.5</v>
      </c>
    </row>
    <row r="463" ht="22" customHeight="1" spans="1:4">
      <c r="A463" s="12" t="s">
        <v>311</v>
      </c>
      <c r="B463" s="13">
        <f>B464+B480+B488+B499+B508+B516</f>
        <v>4481</v>
      </c>
      <c r="C463" s="13">
        <f>C464+C480+C488+C499+C508+C516</f>
        <v>5994</v>
      </c>
      <c r="D463" s="14">
        <f>(C463/B463-1)*100</f>
        <v>33.7647846462843</v>
      </c>
    </row>
    <row r="464" ht="22" customHeight="1" spans="1:4">
      <c r="A464" s="12" t="s">
        <v>312</v>
      </c>
      <c r="B464" s="13">
        <f>B465+B479</f>
        <v>1882</v>
      </c>
      <c r="C464" s="13">
        <f>C465+C479</f>
        <v>3314</v>
      </c>
      <c r="D464" s="14">
        <f>(C464/B464-1)*100</f>
        <v>76.0892667375133</v>
      </c>
    </row>
    <row r="465" ht="22" customHeight="1" spans="1:4">
      <c r="A465" s="12" t="s">
        <v>8</v>
      </c>
      <c r="B465" s="13">
        <v>882</v>
      </c>
      <c r="C465" s="13">
        <v>900</v>
      </c>
      <c r="D465" s="14">
        <f>(C465/B465-1)*100</f>
        <v>2.04081632653061</v>
      </c>
    </row>
    <row r="466" ht="22" hidden="1" customHeight="1" spans="1:4">
      <c r="A466" s="12" t="s">
        <v>9</v>
      </c>
      <c r="B466" s="13"/>
      <c r="C466" s="13"/>
      <c r="D466" s="14"/>
    </row>
    <row r="467" ht="22" hidden="1" customHeight="1" spans="1:4">
      <c r="A467" s="12" t="s">
        <v>10</v>
      </c>
      <c r="B467" s="13"/>
      <c r="C467" s="13"/>
      <c r="D467" s="14"/>
    </row>
    <row r="468" ht="22" hidden="1" customHeight="1" spans="1:4">
      <c r="A468" s="12" t="s">
        <v>313</v>
      </c>
      <c r="B468" s="13"/>
      <c r="C468" s="13"/>
      <c r="D468" s="14"/>
    </row>
    <row r="469" ht="22" hidden="1" customHeight="1" spans="1:4">
      <c r="A469" s="12" t="s">
        <v>314</v>
      </c>
      <c r="B469" s="13"/>
      <c r="C469" s="13"/>
      <c r="D469" s="14"/>
    </row>
    <row r="470" ht="22" hidden="1" customHeight="1" spans="1:4">
      <c r="A470" s="12" t="s">
        <v>315</v>
      </c>
      <c r="B470" s="13"/>
      <c r="C470" s="13"/>
      <c r="D470" s="14"/>
    </row>
    <row r="471" ht="22" hidden="1" customHeight="1" spans="1:4">
      <c r="A471" s="12" t="s">
        <v>316</v>
      </c>
      <c r="B471" s="13"/>
      <c r="C471" s="13"/>
      <c r="D471" s="14"/>
    </row>
    <row r="472" ht="22" hidden="1" customHeight="1" spans="1:4">
      <c r="A472" s="12" t="s">
        <v>317</v>
      </c>
      <c r="B472" s="13"/>
      <c r="C472" s="13"/>
      <c r="D472" s="14"/>
    </row>
    <row r="473" ht="22" hidden="1" customHeight="1" spans="1:4">
      <c r="A473" s="12" t="s">
        <v>318</v>
      </c>
      <c r="B473" s="13"/>
      <c r="C473" s="13"/>
      <c r="D473" s="14"/>
    </row>
    <row r="474" ht="22" hidden="1" customHeight="1" spans="1:4">
      <c r="A474" s="12" t="s">
        <v>319</v>
      </c>
      <c r="B474" s="13"/>
      <c r="C474" s="13"/>
      <c r="D474" s="14"/>
    </row>
    <row r="475" ht="22" hidden="1" customHeight="1" spans="1:4">
      <c r="A475" s="12" t="s">
        <v>320</v>
      </c>
      <c r="B475" s="13"/>
      <c r="C475" s="13"/>
      <c r="D475" s="14"/>
    </row>
    <row r="476" ht="22" hidden="1" customHeight="1" spans="1:4">
      <c r="A476" s="12" t="s">
        <v>321</v>
      </c>
      <c r="B476" s="13"/>
      <c r="C476" s="13"/>
      <c r="D476" s="14"/>
    </row>
    <row r="477" ht="22" hidden="1" customHeight="1" spans="1:4">
      <c r="A477" s="12" t="s">
        <v>322</v>
      </c>
      <c r="B477" s="13"/>
      <c r="C477" s="13"/>
      <c r="D477" s="14"/>
    </row>
    <row r="478" ht="22" hidden="1" customHeight="1" spans="1:4">
      <c r="A478" s="12" t="s">
        <v>323</v>
      </c>
      <c r="B478" s="13"/>
      <c r="C478" s="13"/>
      <c r="D478" s="14"/>
    </row>
    <row r="479" ht="22" customHeight="1" spans="1:4">
      <c r="A479" s="12" t="s">
        <v>324</v>
      </c>
      <c r="B479" s="13">
        <v>1000</v>
      </c>
      <c r="C479" s="13">
        <v>2414</v>
      </c>
      <c r="D479" s="14">
        <f>(C479/B479-1)*100</f>
        <v>141.4</v>
      </c>
    </row>
    <row r="480" ht="22" customHeight="1" spans="1:4">
      <c r="A480" s="12" t="s">
        <v>325</v>
      </c>
      <c r="B480" s="13">
        <v>590</v>
      </c>
      <c r="C480" s="13">
        <v>600</v>
      </c>
      <c r="D480" s="14">
        <f>(C480/B480-1)*100</f>
        <v>1.69491525423728</v>
      </c>
    </row>
    <row r="481" ht="22" customHeight="1" spans="1:4">
      <c r="A481" s="12" t="s">
        <v>8</v>
      </c>
      <c r="B481" s="13">
        <v>590</v>
      </c>
      <c r="C481" s="13">
        <v>600</v>
      </c>
      <c r="D481" s="14">
        <f>(C481/B481-1)*100</f>
        <v>1.69491525423728</v>
      </c>
    </row>
    <row r="482" ht="22" hidden="1" customHeight="1" spans="1:4">
      <c r="A482" s="12" t="s">
        <v>9</v>
      </c>
      <c r="B482" s="13"/>
      <c r="C482" s="13"/>
      <c r="D482" s="14"/>
    </row>
    <row r="483" ht="22" hidden="1" customHeight="1" spans="1:4">
      <c r="A483" s="12" t="s">
        <v>10</v>
      </c>
      <c r="B483" s="13"/>
      <c r="C483" s="13"/>
      <c r="D483" s="14"/>
    </row>
    <row r="484" ht="22" hidden="1" customHeight="1" spans="1:4">
      <c r="A484" s="12" t="s">
        <v>326</v>
      </c>
      <c r="B484" s="13"/>
      <c r="C484" s="13"/>
      <c r="D484" s="14"/>
    </row>
    <row r="485" ht="22" hidden="1" customHeight="1" spans="1:4">
      <c r="A485" s="12" t="s">
        <v>327</v>
      </c>
      <c r="B485" s="13"/>
      <c r="C485" s="13"/>
      <c r="D485" s="14"/>
    </row>
    <row r="486" ht="22" hidden="1" customHeight="1" spans="1:4">
      <c r="A486" s="12" t="s">
        <v>328</v>
      </c>
      <c r="B486" s="13"/>
      <c r="C486" s="13"/>
      <c r="D486" s="14"/>
    </row>
    <row r="487" ht="22" hidden="1" customHeight="1" spans="1:4">
      <c r="A487" s="12" t="s">
        <v>329</v>
      </c>
      <c r="B487" s="13"/>
      <c r="C487" s="13"/>
      <c r="D487" s="14"/>
    </row>
    <row r="488" ht="22" customHeight="1" spans="1:4">
      <c r="A488" s="12" t="s">
        <v>330</v>
      </c>
      <c r="B488" s="13">
        <v>240</v>
      </c>
      <c r="C488" s="13">
        <v>250</v>
      </c>
      <c r="D488" s="14">
        <f>(C488/B488-1)*100</f>
        <v>4.16666666666667</v>
      </c>
    </row>
    <row r="489" ht="22" customHeight="1" spans="1:4">
      <c r="A489" s="12" t="s">
        <v>8</v>
      </c>
      <c r="B489" s="13">
        <v>240</v>
      </c>
      <c r="C489" s="13">
        <v>250</v>
      </c>
      <c r="D489" s="14">
        <f>(C489/B489-1)*100</f>
        <v>4.16666666666667</v>
      </c>
    </row>
    <row r="490" ht="22" hidden="1" customHeight="1" spans="1:4">
      <c r="A490" s="12" t="s">
        <v>9</v>
      </c>
      <c r="B490" s="13"/>
      <c r="C490" s="13"/>
      <c r="D490" s="14"/>
    </row>
    <row r="491" ht="22" hidden="1" customHeight="1" spans="1:4">
      <c r="A491" s="12" t="s">
        <v>10</v>
      </c>
      <c r="B491" s="13"/>
      <c r="C491" s="13"/>
      <c r="D491" s="14"/>
    </row>
    <row r="492" ht="22" hidden="1" customHeight="1" spans="1:4">
      <c r="A492" s="12" t="s">
        <v>331</v>
      </c>
      <c r="B492" s="13"/>
      <c r="C492" s="13"/>
      <c r="D492" s="14"/>
    </row>
    <row r="493" ht="22" hidden="1" customHeight="1" spans="1:4">
      <c r="A493" s="12" t="s">
        <v>332</v>
      </c>
      <c r="B493" s="13"/>
      <c r="C493" s="13"/>
      <c r="D493" s="14"/>
    </row>
    <row r="494" ht="22" hidden="1" customHeight="1" spans="1:4">
      <c r="A494" s="12" t="s">
        <v>333</v>
      </c>
      <c r="B494" s="13"/>
      <c r="C494" s="13"/>
      <c r="D494" s="14"/>
    </row>
    <row r="495" ht="22" hidden="1" customHeight="1" spans="1:4">
      <c r="A495" s="12" t="s">
        <v>334</v>
      </c>
      <c r="B495" s="13"/>
      <c r="C495" s="13"/>
      <c r="D495" s="14"/>
    </row>
    <row r="496" ht="22" hidden="1" customHeight="1" spans="1:4">
      <c r="A496" s="12" t="s">
        <v>335</v>
      </c>
      <c r="B496" s="13"/>
      <c r="C496" s="13"/>
      <c r="D496" s="14"/>
    </row>
    <row r="497" ht="22" hidden="1" customHeight="1" spans="1:4">
      <c r="A497" s="12" t="s">
        <v>336</v>
      </c>
      <c r="B497" s="13"/>
      <c r="C497" s="13"/>
      <c r="D497" s="14"/>
    </row>
    <row r="498" ht="22" hidden="1" customHeight="1" spans="1:4">
      <c r="A498" s="12" t="s">
        <v>337</v>
      </c>
      <c r="B498" s="13"/>
      <c r="C498" s="13"/>
      <c r="D498" s="14"/>
    </row>
    <row r="499" ht="22" customHeight="1" spans="1:4">
      <c r="A499" s="12" t="s">
        <v>338</v>
      </c>
      <c r="B499" s="13">
        <v>85</v>
      </c>
      <c r="C499" s="13">
        <v>90</v>
      </c>
      <c r="D499" s="14">
        <f>(C499/B499-1)*100</f>
        <v>5.88235294117647</v>
      </c>
    </row>
    <row r="500" ht="22" hidden="1" customHeight="1" spans="1:4">
      <c r="A500" s="12" t="s">
        <v>8</v>
      </c>
      <c r="B500" s="13"/>
      <c r="C500" s="13"/>
      <c r="D500" s="14"/>
    </row>
    <row r="501" ht="22" hidden="1" customHeight="1" spans="1:4">
      <c r="A501" s="12" t="s">
        <v>339</v>
      </c>
      <c r="B501" s="13"/>
      <c r="C501" s="13"/>
      <c r="D501" s="14"/>
    </row>
    <row r="502" ht="22" hidden="1" customHeight="1" spans="1:4">
      <c r="A502" s="12" t="s">
        <v>10</v>
      </c>
      <c r="B502" s="13"/>
      <c r="C502" s="13"/>
      <c r="D502" s="14"/>
    </row>
    <row r="503" ht="22" hidden="1" customHeight="1" spans="1:4">
      <c r="A503" s="12" t="s">
        <v>340</v>
      </c>
      <c r="B503" s="13"/>
      <c r="C503" s="13"/>
      <c r="D503" s="14"/>
    </row>
    <row r="504" ht="22" hidden="1" customHeight="1" spans="1:4">
      <c r="A504" s="12" t="s">
        <v>341</v>
      </c>
      <c r="B504" s="13"/>
      <c r="C504" s="13"/>
      <c r="D504" s="14"/>
    </row>
    <row r="505" ht="22" hidden="1" customHeight="1" spans="1:4">
      <c r="A505" s="12" t="s">
        <v>342</v>
      </c>
      <c r="B505" s="13"/>
      <c r="C505" s="13"/>
      <c r="D505" s="14"/>
    </row>
    <row r="506" ht="22" hidden="1" customHeight="1" spans="1:4">
      <c r="A506" s="12" t="s">
        <v>343</v>
      </c>
      <c r="B506" s="13"/>
      <c r="C506" s="13"/>
      <c r="D506" s="14"/>
    </row>
    <row r="507" ht="22" customHeight="1" spans="1:4">
      <c r="A507" s="12" t="s">
        <v>344</v>
      </c>
      <c r="B507" s="13">
        <v>85</v>
      </c>
      <c r="C507" s="13">
        <v>90</v>
      </c>
      <c r="D507" s="14">
        <f>(C507/B507-1)*100</f>
        <v>5.88235294117647</v>
      </c>
    </row>
    <row r="508" ht="22" customHeight="1" spans="1:4">
      <c r="A508" s="12" t="s">
        <v>345</v>
      </c>
      <c r="B508" s="13">
        <v>1400</v>
      </c>
      <c r="C508" s="13">
        <v>1450</v>
      </c>
      <c r="D508" s="14">
        <f>(C508/B508-1)*100</f>
        <v>3.57142857142858</v>
      </c>
    </row>
    <row r="509" ht="22" customHeight="1" spans="1:4">
      <c r="A509" s="12" t="s">
        <v>8</v>
      </c>
      <c r="B509" s="13">
        <v>1400</v>
      </c>
      <c r="C509" s="13">
        <v>1450</v>
      </c>
      <c r="D509" s="14">
        <f>(C509/B509-1)*100</f>
        <v>3.57142857142858</v>
      </c>
    </row>
    <row r="510" ht="22" hidden="1" customHeight="1" spans="1:4">
      <c r="A510" s="12" t="s">
        <v>9</v>
      </c>
      <c r="B510" s="13"/>
      <c r="C510" s="13"/>
      <c r="D510" s="14"/>
    </row>
    <row r="511" ht="22" hidden="1" customHeight="1" spans="1:4">
      <c r="A511" s="12" t="s">
        <v>10</v>
      </c>
      <c r="B511" s="13"/>
      <c r="C511" s="13"/>
      <c r="D511" s="14"/>
    </row>
    <row r="512" ht="22" hidden="1" customHeight="1" spans="1:4">
      <c r="A512" s="12" t="s">
        <v>346</v>
      </c>
      <c r="B512" s="13"/>
      <c r="C512" s="13"/>
      <c r="D512" s="14"/>
    </row>
    <row r="513" ht="22" hidden="1" customHeight="1" spans="1:4">
      <c r="A513" s="12" t="s">
        <v>347</v>
      </c>
      <c r="B513" s="13"/>
      <c r="C513" s="13"/>
      <c r="D513" s="14"/>
    </row>
    <row r="514" ht="22" hidden="1" customHeight="1" spans="1:4">
      <c r="A514" s="12" t="s">
        <v>348</v>
      </c>
      <c r="B514" s="13"/>
      <c r="C514" s="13"/>
      <c r="D514" s="14"/>
    </row>
    <row r="515" ht="22" hidden="1" customHeight="1" spans="1:4">
      <c r="A515" s="12" t="s">
        <v>349</v>
      </c>
      <c r="B515" s="13"/>
      <c r="C515" s="13"/>
      <c r="D515" s="14"/>
    </row>
    <row r="516" ht="22" customHeight="1" spans="1:4">
      <c r="A516" s="12" t="s">
        <v>350</v>
      </c>
      <c r="B516" s="13">
        <v>284</v>
      </c>
      <c r="C516" s="13">
        <v>290</v>
      </c>
      <c r="D516" s="14">
        <f>(C516/B516-1)*100</f>
        <v>2.11267605633803</v>
      </c>
    </row>
    <row r="517" ht="22" hidden="1" customHeight="1" spans="1:4">
      <c r="A517" s="12" t="s">
        <v>351</v>
      </c>
      <c r="B517" s="13"/>
      <c r="C517" s="13"/>
      <c r="D517" s="14"/>
    </row>
    <row r="518" ht="22" hidden="1" customHeight="1" spans="1:4">
      <c r="A518" s="12" t="s">
        <v>352</v>
      </c>
      <c r="B518" s="13"/>
      <c r="C518" s="13"/>
      <c r="D518" s="14"/>
    </row>
    <row r="519" ht="22" customHeight="1" spans="1:4">
      <c r="A519" s="12" t="s">
        <v>353</v>
      </c>
      <c r="B519" s="13">
        <v>284</v>
      </c>
      <c r="C519" s="13">
        <v>290</v>
      </c>
      <c r="D519" s="14">
        <f>(C519/B519-1)*100</f>
        <v>2.11267605633803</v>
      </c>
    </row>
    <row r="520" ht="22" customHeight="1" spans="1:4">
      <c r="A520" s="12" t="s">
        <v>354</v>
      </c>
      <c r="B520" s="13">
        <f>B521+B535+B545+B557+B567+B575+B590+B599+B604+B607+B610+B619+B628+B636+B639</f>
        <v>55728</v>
      </c>
      <c r="C520" s="13">
        <f>C521+C535+C545+C557+C567+C575+C590+C599+C604+C607+C610+C619+C628+C636+C639</f>
        <v>55983</v>
      </c>
      <c r="D520" s="14">
        <f>(C520/B520-1)*100</f>
        <v>0.457579672695951</v>
      </c>
    </row>
    <row r="521" ht="22" customHeight="1" spans="1:4">
      <c r="A521" s="12" t="s">
        <v>355</v>
      </c>
      <c r="B521" s="13">
        <v>740</v>
      </c>
      <c r="C521" s="13">
        <v>745</v>
      </c>
      <c r="D521" s="14">
        <f>(C521/B521-1)*100</f>
        <v>0.67567567567568</v>
      </c>
    </row>
    <row r="522" ht="22" hidden="1" customHeight="1" spans="1:4">
      <c r="A522" s="12" t="s">
        <v>8</v>
      </c>
      <c r="B522" s="13"/>
      <c r="C522" s="13"/>
      <c r="D522" s="14"/>
    </row>
    <row r="523" ht="22" hidden="1" customHeight="1" spans="1:4">
      <c r="A523" s="12" t="s">
        <v>9</v>
      </c>
      <c r="B523" s="13"/>
      <c r="C523" s="13"/>
      <c r="D523" s="14"/>
    </row>
    <row r="524" ht="22" hidden="1" customHeight="1" spans="1:4">
      <c r="A524" s="12" t="s">
        <v>10</v>
      </c>
      <c r="B524" s="13"/>
      <c r="C524" s="13"/>
      <c r="D524" s="14"/>
    </row>
    <row r="525" ht="22" hidden="1" customHeight="1" spans="1:4">
      <c r="A525" s="12" t="s">
        <v>356</v>
      </c>
      <c r="B525" s="13"/>
      <c r="C525" s="13"/>
      <c r="D525" s="14"/>
    </row>
    <row r="526" ht="22" hidden="1" customHeight="1" spans="1:4">
      <c r="A526" s="12" t="s">
        <v>357</v>
      </c>
      <c r="B526" s="13"/>
      <c r="C526" s="13"/>
      <c r="D526" s="14"/>
    </row>
    <row r="527" ht="22" customHeight="1" spans="1:4">
      <c r="A527" s="12" t="s">
        <v>358</v>
      </c>
      <c r="B527" s="13">
        <v>170</v>
      </c>
      <c r="C527" s="13">
        <v>175</v>
      </c>
      <c r="D527" s="14">
        <f>(C527/B527-1)*100</f>
        <v>2.94117647058822</v>
      </c>
    </row>
    <row r="528" ht="22" customHeight="1" spans="1:4">
      <c r="A528" s="12" t="s">
        <v>359</v>
      </c>
      <c r="B528" s="13">
        <v>230</v>
      </c>
      <c r="C528" s="13">
        <v>230</v>
      </c>
      <c r="D528" s="14">
        <f>(C528/B528-1)*100</f>
        <v>0</v>
      </c>
    </row>
    <row r="529" ht="22" hidden="1" customHeight="1" spans="1:4">
      <c r="A529" s="12" t="s">
        <v>49</v>
      </c>
      <c r="B529" s="13"/>
      <c r="C529" s="13"/>
      <c r="D529" s="14"/>
    </row>
    <row r="530" ht="22" customHeight="1" spans="1:4">
      <c r="A530" s="12" t="s">
        <v>360</v>
      </c>
      <c r="B530" s="13">
        <v>340</v>
      </c>
      <c r="C530" s="13">
        <v>340</v>
      </c>
      <c r="D530" s="14">
        <f>(C530/B530-1)*100</f>
        <v>0</v>
      </c>
    </row>
    <row r="531" ht="22" hidden="1" customHeight="1" spans="1:4">
      <c r="A531" s="12" t="s">
        <v>361</v>
      </c>
      <c r="B531" s="13"/>
      <c r="C531" s="13"/>
      <c r="D531" s="14"/>
    </row>
    <row r="532" ht="22" hidden="1" customHeight="1" spans="1:4">
      <c r="A532" s="12" t="s">
        <v>362</v>
      </c>
      <c r="B532" s="13"/>
      <c r="C532" s="13"/>
      <c r="D532" s="14"/>
    </row>
    <row r="533" ht="22" hidden="1" customHeight="1" spans="1:4">
      <c r="A533" s="12" t="s">
        <v>363</v>
      </c>
      <c r="B533" s="13"/>
      <c r="C533" s="13"/>
      <c r="D533" s="14"/>
    </row>
    <row r="534" ht="22" hidden="1" customHeight="1" spans="1:4">
      <c r="A534" s="12" t="s">
        <v>364</v>
      </c>
      <c r="B534" s="13"/>
      <c r="C534" s="13"/>
      <c r="D534" s="14"/>
    </row>
    <row r="535" ht="22" customHeight="1" spans="1:4">
      <c r="A535" s="12" t="s">
        <v>365</v>
      </c>
      <c r="B535" s="13">
        <v>513</v>
      </c>
      <c r="C535" s="13">
        <v>520</v>
      </c>
      <c r="D535" s="14">
        <f>(C535/B535-1)*100</f>
        <v>1.36452241715399</v>
      </c>
    </row>
    <row r="536" ht="22" customHeight="1" spans="1:4">
      <c r="A536" s="12" t="s">
        <v>8</v>
      </c>
      <c r="B536" s="13">
        <v>513</v>
      </c>
      <c r="C536" s="13">
        <v>520</v>
      </c>
      <c r="D536" s="14">
        <f>(C536/B536-1)*100</f>
        <v>1.36452241715399</v>
      </c>
    </row>
    <row r="537" ht="22" hidden="1" customHeight="1" spans="1:4">
      <c r="A537" s="12" t="s">
        <v>9</v>
      </c>
      <c r="B537" s="13"/>
      <c r="C537" s="13"/>
      <c r="D537" s="14"/>
    </row>
    <row r="538" ht="22" hidden="1" customHeight="1" spans="1:4">
      <c r="A538" s="12" t="s">
        <v>10</v>
      </c>
      <c r="B538" s="13"/>
      <c r="C538" s="13"/>
      <c r="D538" s="14"/>
    </row>
    <row r="539" ht="22" hidden="1" customHeight="1" spans="1:4">
      <c r="A539" s="12" t="s">
        <v>366</v>
      </c>
      <c r="B539" s="13"/>
      <c r="C539" s="13"/>
      <c r="D539" s="14"/>
    </row>
    <row r="540" ht="22" hidden="1" customHeight="1" spans="1:4">
      <c r="A540" s="12" t="s">
        <v>367</v>
      </c>
      <c r="B540" s="13"/>
      <c r="C540" s="13"/>
      <c r="D540" s="14"/>
    </row>
    <row r="541" ht="22" hidden="1" customHeight="1" spans="1:4">
      <c r="A541" s="12" t="s">
        <v>368</v>
      </c>
      <c r="B541" s="13"/>
      <c r="C541" s="13"/>
      <c r="D541" s="14"/>
    </row>
    <row r="542" ht="22" hidden="1" customHeight="1" spans="1:4">
      <c r="A542" s="12" t="s">
        <v>369</v>
      </c>
      <c r="B542" s="13"/>
      <c r="C542" s="13"/>
      <c r="D542" s="14"/>
    </row>
    <row r="543" ht="22" hidden="1" customHeight="1" spans="1:4">
      <c r="A543" s="12" t="s">
        <v>370</v>
      </c>
      <c r="B543" s="19">
        <v>0</v>
      </c>
      <c r="C543" s="19"/>
      <c r="D543" s="14"/>
    </row>
    <row r="544" ht="22" hidden="1" customHeight="1" spans="1:4">
      <c r="A544" s="12" t="s">
        <v>371</v>
      </c>
      <c r="B544" s="13"/>
      <c r="C544" s="13"/>
      <c r="D544" s="14"/>
    </row>
    <row r="545" ht="22" customHeight="1" spans="1:4">
      <c r="A545" s="12" t="s">
        <v>372</v>
      </c>
      <c r="B545" s="13">
        <f>B549+B550+B551</f>
        <v>16570</v>
      </c>
      <c r="C545" s="13">
        <f>C549+C550+C551</f>
        <v>14359</v>
      </c>
      <c r="D545" s="14">
        <f>(C545/B545-1)*100</f>
        <v>-13.3433916716958</v>
      </c>
    </row>
    <row r="546" ht="22" hidden="1" customHeight="1" spans="1:4">
      <c r="A546" s="12" t="s">
        <v>373</v>
      </c>
      <c r="B546" s="13"/>
      <c r="C546" s="13"/>
      <c r="D546" s="14" t="e">
        <f>(C546/B546-1)*100</f>
        <v>#DIV/0!</v>
      </c>
    </row>
    <row r="547" ht="22" hidden="1" customHeight="1" spans="1:4">
      <c r="A547" s="12" t="s">
        <v>374</v>
      </c>
      <c r="B547" s="13"/>
      <c r="C547" s="13"/>
      <c r="D547" s="14" t="e">
        <f>(C547/B547-1)*100</f>
        <v>#DIV/0!</v>
      </c>
    </row>
    <row r="548" ht="22" hidden="1" customHeight="1" spans="1:4">
      <c r="A548" s="12" t="s">
        <v>375</v>
      </c>
      <c r="B548" s="13"/>
      <c r="C548" s="13"/>
      <c r="D548" s="14" t="e">
        <f>(C548/B548-1)*100</f>
        <v>#DIV/0!</v>
      </c>
    </row>
    <row r="549" ht="22" customHeight="1" spans="1:4">
      <c r="A549" s="12" t="s">
        <v>376</v>
      </c>
      <c r="B549" s="13">
        <v>9570</v>
      </c>
      <c r="C549" s="13">
        <v>9600</v>
      </c>
      <c r="D549" s="14">
        <f>(C549/B549-1)*100</f>
        <v>0.313479623824442</v>
      </c>
    </row>
    <row r="550" ht="22" customHeight="1" spans="1:4">
      <c r="A550" s="12" t="s">
        <v>377</v>
      </c>
      <c r="B550" s="13">
        <v>3000</v>
      </c>
      <c r="C550" s="13">
        <v>3085</v>
      </c>
      <c r="D550" s="14">
        <f>(C550/B550-1)*100</f>
        <v>2.83333333333333</v>
      </c>
    </row>
    <row r="551" ht="22" customHeight="1" spans="1:4">
      <c r="A551" s="12" t="s">
        <v>378</v>
      </c>
      <c r="B551" s="13">
        <v>4000</v>
      </c>
      <c r="C551" s="13">
        <v>1674</v>
      </c>
      <c r="D551" s="14">
        <f>(C551/B551-1)*100</f>
        <v>-58.15</v>
      </c>
    </row>
    <row r="552" ht="22" hidden="1" customHeight="1" spans="1:4">
      <c r="A552" s="12" t="s">
        <v>379</v>
      </c>
      <c r="B552" s="13"/>
      <c r="C552" s="13"/>
      <c r="D552" s="14" t="e">
        <f t="shared" ref="D549:D557" si="3">(C552/B552-1)*100</f>
        <v>#DIV/0!</v>
      </c>
    </row>
    <row r="553" ht="22" hidden="1" customHeight="1" spans="1:4">
      <c r="A553" s="12" t="s">
        <v>380</v>
      </c>
      <c r="B553" s="19">
        <v>0</v>
      </c>
      <c r="C553" s="19"/>
      <c r="D553" s="14" t="e">
        <f t="shared" si="3"/>
        <v>#DIV/0!</v>
      </c>
    </row>
    <row r="554" ht="22" hidden="1" customHeight="1" spans="1:4">
      <c r="A554" s="12" t="s">
        <v>381</v>
      </c>
      <c r="B554" s="13"/>
      <c r="C554" s="13"/>
      <c r="D554" s="14" t="e">
        <f t="shared" si="3"/>
        <v>#DIV/0!</v>
      </c>
    </row>
    <row r="555" ht="22" hidden="1" customHeight="1" spans="1:4">
      <c r="A555" s="12" t="s">
        <v>382</v>
      </c>
      <c r="B555" s="13"/>
      <c r="C555" s="13"/>
      <c r="D555" s="14" t="e">
        <f t="shared" si="3"/>
        <v>#DIV/0!</v>
      </c>
    </row>
    <row r="556" ht="22" hidden="1" customHeight="1" spans="1:4">
      <c r="A556" s="12" t="s">
        <v>383</v>
      </c>
      <c r="B556" s="13"/>
      <c r="C556" s="13"/>
      <c r="D556" s="14" t="e">
        <f t="shared" si="3"/>
        <v>#DIV/0!</v>
      </c>
    </row>
    <row r="557" ht="22" customHeight="1" spans="1:4">
      <c r="A557" s="12" t="s">
        <v>384</v>
      </c>
      <c r="B557" s="13">
        <v>1534</v>
      </c>
      <c r="C557" s="13">
        <v>1535</v>
      </c>
      <c r="D557" s="14">
        <f>(C557/B557-1)*100</f>
        <v>0.0651890482398887</v>
      </c>
    </row>
    <row r="558" ht="22" hidden="1" customHeight="1" spans="1:4">
      <c r="A558" s="12" t="s">
        <v>385</v>
      </c>
      <c r="B558" s="13">
        <v>0</v>
      </c>
      <c r="C558" s="13"/>
      <c r="D558" s="14"/>
    </row>
    <row r="559" ht="22" hidden="1" customHeight="1" spans="1:4">
      <c r="A559" s="12" t="s">
        <v>386</v>
      </c>
      <c r="B559" s="13"/>
      <c r="C559" s="13"/>
      <c r="D559" s="14" t="e">
        <f>(C559/B559-1)*100</f>
        <v>#DIV/0!</v>
      </c>
    </row>
    <row r="560" ht="22" hidden="1" customHeight="1" spans="1:4">
      <c r="A560" s="12" t="s">
        <v>387</v>
      </c>
      <c r="B560" s="13"/>
      <c r="C560" s="13"/>
      <c r="D560" s="14" t="e">
        <f>(C560/B560-1)*100</f>
        <v>#DIV/0!</v>
      </c>
    </row>
    <row r="561" ht="22" hidden="1" customHeight="1" spans="1:4">
      <c r="A561" s="12" t="s">
        <v>388</v>
      </c>
      <c r="B561" s="13"/>
      <c r="C561" s="13"/>
      <c r="D561" s="14"/>
    </row>
    <row r="562" ht="22" hidden="1" customHeight="1" spans="1:4">
      <c r="A562" s="12" t="s">
        <v>389</v>
      </c>
      <c r="B562" s="13"/>
      <c r="C562" s="13"/>
      <c r="D562" s="14"/>
    </row>
    <row r="563" ht="22" hidden="1" customHeight="1" spans="1:4">
      <c r="A563" s="12" t="s">
        <v>390</v>
      </c>
      <c r="B563" s="13"/>
      <c r="C563" s="13"/>
      <c r="D563" s="14"/>
    </row>
    <row r="564" ht="22" hidden="1" customHeight="1" spans="1:4">
      <c r="A564" s="12" t="s">
        <v>391</v>
      </c>
      <c r="B564" s="13"/>
      <c r="C564" s="13"/>
      <c r="D564" s="14"/>
    </row>
    <row r="565" ht="22" hidden="1" customHeight="1" spans="1:4">
      <c r="A565" s="12" t="s">
        <v>392</v>
      </c>
      <c r="B565" s="13"/>
      <c r="C565" s="13"/>
      <c r="D565" s="14"/>
    </row>
    <row r="566" ht="22" customHeight="1" spans="1:4">
      <c r="A566" s="12" t="s">
        <v>393</v>
      </c>
      <c r="B566" s="13">
        <v>1534</v>
      </c>
      <c r="C566" s="13">
        <v>1535</v>
      </c>
      <c r="D566" s="14">
        <f>(C566/B566-1)*100</f>
        <v>0.0651890482398887</v>
      </c>
    </row>
    <row r="567" ht="22" customHeight="1" spans="1:4">
      <c r="A567" s="12" t="s">
        <v>394</v>
      </c>
      <c r="B567" s="13">
        <f>B568+B574</f>
        <v>5966</v>
      </c>
      <c r="C567" s="13">
        <f>SUM(C568:C574)</f>
        <v>5570</v>
      </c>
      <c r="D567" s="14">
        <f>(C567/B567-1)*100</f>
        <v>-6.63761314113309</v>
      </c>
    </row>
    <row r="568" ht="22" customHeight="1" spans="1:4">
      <c r="A568" s="12" t="s">
        <v>395</v>
      </c>
      <c r="B568" s="13">
        <v>2000</v>
      </c>
      <c r="C568" s="13">
        <v>1600</v>
      </c>
      <c r="D568" s="14">
        <f>(C568/B568-1)*100</f>
        <v>-20</v>
      </c>
    </row>
    <row r="569" ht="22" hidden="1" customHeight="1" spans="1:4">
      <c r="A569" s="12" t="s">
        <v>396</v>
      </c>
      <c r="B569" s="13"/>
      <c r="C569" s="13"/>
      <c r="D569" s="14"/>
    </row>
    <row r="570" ht="22" hidden="1" customHeight="1" spans="1:4">
      <c r="A570" s="12" t="s">
        <v>397</v>
      </c>
      <c r="B570" s="13"/>
      <c r="C570" s="13"/>
      <c r="D570" s="14"/>
    </row>
    <row r="571" ht="22" hidden="1" customHeight="1" spans="1:4">
      <c r="A571" s="12" t="s">
        <v>398</v>
      </c>
      <c r="B571" s="13"/>
      <c r="C571" s="13"/>
      <c r="D571" s="14"/>
    </row>
    <row r="572" ht="22" hidden="1" customHeight="1" spans="1:4">
      <c r="A572" s="12" t="s">
        <v>399</v>
      </c>
      <c r="B572" s="13"/>
      <c r="C572" s="13"/>
      <c r="D572" s="14"/>
    </row>
    <row r="573" ht="22" hidden="1" customHeight="1" spans="1:4">
      <c r="A573" s="12" t="s">
        <v>400</v>
      </c>
      <c r="B573" s="13"/>
      <c r="C573" s="13"/>
      <c r="D573" s="14"/>
    </row>
    <row r="574" ht="22" customHeight="1" spans="1:4">
      <c r="A574" s="12" t="s">
        <v>401</v>
      </c>
      <c r="B574" s="13">
        <f>55728-51762</f>
        <v>3966</v>
      </c>
      <c r="C574" s="13">
        <v>3970</v>
      </c>
      <c r="D574" s="14">
        <f>(C574/B574-1)*100</f>
        <v>0.100857286938982</v>
      </c>
    </row>
    <row r="575" ht="22" customHeight="1" spans="1:4">
      <c r="A575" s="12" t="s">
        <v>402</v>
      </c>
      <c r="B575" s="26">
        <f>B576+B578</f>
        <v>121</v>
      </c>
      <c r="C575" s="26">
        <f>C576+C578</f>
        <v>125</v>
      </c>
      <c r="D575" s="14">
        <f>(C575/B575-1)*100</f>
        <v>3.30578512396693</v>
      </c>
    </row>
    <row r="576" ht="22" customHeight="1" spans="1:4">
      <c r="A576" s="12" t="s">
        <v>403</v>
      </c>
      <c r="B576" s="26">
        <v>87</v>
      </c>
      <c r="C576" s="26">
        <v>90</v>
      </c>
      <c r="D576" s="14">
        <f>(C576/B576-1)*100</f>
        <v>3.44827586206897</v>
      </c>
    </row>
    <row r="577" ht="22" hidden="1" customHeight="1" spans="1:4">
      <c r="A577" s="12" t="s">
        <v>404</v>
      </c>
      <c r="B577" s="13"/>
      <c r="C577" s="13"/>
      <c r="D577" s="14" t="e">
        <f t="shared" ref="D577:D578" si="4">(C577/B577-1)*100</f>
        <v>#DIV/0!</v>
      </c>
    </row>
    <row r="578" ht="22" customHeight="1" spans="1:4">
      <c r="A578" s="12" t="s">
        <v>405</v>
      </c>
      <c r="B578" s="13">
        <v>34</v>
      </c>
      <c r="C578" s="13">
        <v>35</v>
      </c>
      <c r="D578" s="14">
        <f>(C578/B578-1)*100</f>
        <v>2.94117647058822</v>
      </c>
    </row>
    <row r="579" ht="22" hidden="1" customHeight="1" spans="1:4">
      <c r="A579" s="12" t="s">
        <v>406</v>
      </c>
      <c r="B579" s="13"/>
      <c r="C579" s="13"/>
      <c r="D579" s="14"/>
    </row>
    <row r="580" ht="22" hidden="1" customHeight="1" spans="1:4">
      <c r="A580" s="12" t="s">
        <v>407</v>
      </c>
      <c r="B580" s="13"/>
      <c r="C580" s="13"/>
      <c r="D580" s="14"/>
    </row>
    <row r="581" ht="22" hidden="1" customHeight="1" spans="1:4">
      <c r="A581" s="12" t="s">
        <v>408</v>
      </c>
      <c r="B581" s="13"/>
      <c r="C581" s="13"/>
      <c r="D581" s="14"/>
    </row>
    <row r="582" ht="22" hidden="1" customHeight="1" spans="1:4">
      <c r="A582" s="12" t="s">
        <v>409</v>
      </c>
      <c r="B582" s="27">
        <v>0</v>
      </c>
      <c r="C582" s="27"/>
      <c r="D582" s="14"/>
    </row>
    <row r="583" ht="22" hidden="1" customHeight="1" spans="1:4">
      <c r="A583" s="12" t="s">
        <v>410</v>
      </c>
      <c r="B583" s="28"/>
      <c r="C583" s="28"/>
      <c r="D583" s="14"/>
    </row>
    <row r="584" ht="22" hidden="1" customHeight="1" spans="1:4">
      <c r="A584" s="12" t="s">
        <v>411</v>
      </c>
      <c r="B584" s="28"/>
      <c r="C584" s="28"/>
      <c r="D584" s="14"/>
    </row>
    <row r="585" ht="22" hidden="1" customHeight="1" spans="1:4">
      <c r="A585" s="12" t="s">
        <v>412</v>
      </c>
      <c r="B585" s="13"/>
      <c r="C585" s="13"/>
      <c r="D585" s="14"/>
    </row>
    <row r="586" ht="22" hidden="1" customHeight="1" spans="1:4">
      <c r="A586" s="12" t="s">
        <v>413</v>
      </c>
      <c r="B586" s="13"/>
      <c r="C586" s="13"/>
      <c r="D586" s="14"/>
    </row>
    <row r="587" ht="22" hidden="1" customHeight="1" spans="1:4">
      <c r="A587" s="12" t="s">
        <v>414</v>
      </c>
      <c r="B587" s="13"/>
      <c r="C587" s="13"/>
      <c r="D587" s="14"/>
    </row>
    <row r="588" ht="22" hidden="1" customHeight="1" spans="1:4">
      <c r="A588" s="12" t="s">
        <v>415</v>
      </c>
      <c r="B588" s="13"/>
      <c r="C588" s="13"/>
      <c r="D588" s="14"/>
    </row>
    <row r="589" ht="22" hidden="1" customHeight="1" spans="1:4">
      <c r="A589" s="12" t="s">
        <v>416</v>
      </c>
      <c r="B589" s="13"/>
      <c r="C589" s="13"/>
      <c r="D589" s="14"/>
    </row>
    <row r="590" ht="22" customHeight="1" spans="1:4">
      <c r="A590" s="12" t="s">
        <v>417</v>
      </c>
      <c r="B590" s="13">
        <f>B591+B594+B598</f>
        <v>862</v>
      </c>
      <c r="C590" s="13">
        <f>C591+C594+C598</f>
        <v>640</v>
      </c>
      <c r="D590" s="14">
        <f>(C590/B590-1)*100</f>
        <v>-25.754060324826</v>
      </c>
    </row>
    <row r="591" ht="22" customHeight="1" spans="1:4">
      <c r="A591" s="12" t="s">
        <v>8</v>
      </c>
      <c r="B591" s="13">
        <v>400</v>
      </c>
      <c r="C591" s="13">
        <v>405</v>
      </c>
      <c r="D591" s="14">
        <f>(C591/B591-1)*100</f>
        <v>1.25</v>
      </c>
    </row>
    <row r="592" ht="22" hidden="1" customHeight="1" spans="1:4">
      <c r="A592" s="12" t="s">
        <v>9</v>
      </c>
      <c r="B592" s="13"/>
      <c r="C592" s="13"/>
      <c r="D592" s="14"/>
    </row>
    <row r="593" ht="22" hidden="1" customHeight="1" spans="1:4">
      <c r="A593" s="12" t="s">
        <v>10</v>
      </c>
      <c r="B593" s="13"/>
      <c r="C593" s="13"/>
      <c r="D593" s="14"/>
    </row>
    <row r="594" ht="22" hidden="1" customHeight="1" spans="1:4">
      <c r="A594" s="12" t="s">
        <v>418</v>
      </c>
      <c r="B594" s="13">
        <v>230</v>
      </c>
      <c r="C594" s="13"/>
      <c r="D594" s="14"/>
    </row>
    <row r="595" ht="22" hidden="1" customHeight="1" spans="1:4">
      <c r="A595" s="12" t="s">
        <v>419</v>
      </c>
      <c r="B595" s="13"/>
      <c r="C595" s="13"/>
      <c r="D595" s="14"/>
    </row>
    <row r="596" ht="22" hidden="1" customHeight="1" spans="1:4">
      <c r="A596" s="12" t="s">
        <v>420</v>
      </c>
      <c r="B596" s="13"/>
      <c r="C596" s="13"/>
      <c r="D596" s="14"/>
    </row>
    <row r="597" ht="22" hidden="1" customHeight="1" spans="1:4">
      <c r="A597" s="12" t="s">
        <v>421</v>
      </c>
      <c r="B597" s="13"/>
      <c r="C597" s="13"/>
      <c r="D597" s="14"/>
    </row>
    <row r="598" ht="22" customHeight="1" spans="1:4">
      <c r="A598" s="12" t="s">
        <v>422</v>
      </c>
      <c r="B598" s="13">
        <v>232</v>
      </c>
      <c r="C598" s="13">
        <v>235</v>
      </c>
      <c r="D598" s="14">
        <f>(C598/B598-1)*100</f>
        <v>1.29310344827587</v>
      </c>
    </row>
    <row r="599" ht="22" customHeight="1" spans="1:4">
      <c r="A599" s="12" t="s">
        <v>423</v>
      </c>
      <c r="B599" s="13">
        <v>65</v>
      </c>
      <c r="C599" s="13">
        <v>66</v>
      </c>
      <c r="D599" s="14">
        <f>(C599/B599-1)*100</f>
        <v>1.53846153846153</v>
      </c>
    </row>
    <row r="600" ht="22" customHeight="1" spans="1:4">
      <c r="A600" s="12" t="s">
        <v>8</v>
      </c>
      <c r="B600" s="13">
        <v>65</v>
      </c>
      <c r="C600" s="13">
        <v>66</v>
      </c>
      <c r="D600" s="14">
        <f>(C600/B600-1)*100</f>
        <v>1.53846153846153</v>
      </c>
    </row>
    <row r="601" ht="22" hidden="1" customHeight="1" spans="1:4">
      <c r="A601" s="12" t="s">
        <v>9</v>
      </c>
      <c r="B601" s="13"/>
      <c r="C601" s="13"/>
      <c r="D601" s="14"/>
    </row>
    <row r="602" ht="22" hidden="1" customHeight="1" spans="1:4">
      <c r="A602" s="12" t="s">
        <v>10</v>
      </c>
      <c r="B602" s="13"/>
      <c r="C602" s="13"/>
      <c r="D602" s="14"/>
    </row>
    <row r="603" ht="22" hidden="1" customHeight="1" spans="1:4">
      <c r="A603" s="12" t="s">
        <v>424</v>
      </c>
      <c r="B603" s="13">
        <v>0</v>
      </c>
      <c r="C603" s="13"/>
      <c r="D603" s="14"/>
    </row>
    <row r="604" ht="22" customHeight="1" spans="1:4">
      <c r="A604" s="12" t="s">
        <v>425</v>
      </c>
      <c r="B604" s="13">
        <v>2812</v>
      </c>
      <c r="C604" s="13">
        <v>2820</v>
      </c>
      <c r="D604" s="14">
        <f>(C604/B604-1)*100</f>
        <v>0.284495021337117</v>
      </c>
    </row>
    <row r="605" ht="22" hidden="1" customHeight="1" spans="1:4">
      <c r="A605" s="12" t="s">
        <v>426</v>
      </c>
      <c r="B605" s="13"/>
      <c r="C605" s="13"/>
      <c r="D605" s="14"/>
    </row>
    <row r="606" ht="22" customHeight="1" spans="1:4">
      <c r="A606" s="12" t="s">
        <v>427</v>
      </c>
      <c r="B606" s="13">
        <v>2812</v>
      </c>
      <c r="C606" s="13">
        <v>2820</v>
      </c>
      <c r="D606" s="14">
        <f>(C606/B606-1)*100</f>
        <v>0.284495021337117</v>
      </c>
    </row>
    <row r="607" ht="22" customHeight="1" spans="1:4">
      <c r="A607" s="12" t="s">
        <v>428</v>
      </c>
      <c r="B607" s="13">
        <v>500</v>
      </c>
      <c r="C607" s="13">
        <v>500</v>
      </c>
      <c r="D607" s="14">
        <f>(C607/B607-1)*100</f>
        <v>0</v>
      </c>
    </row>
    <row r="608" ht="22" customHeight="1" spans="1:4">
      <c r="A608" s="12" t="s">
        <v>429</v>
      </c>
      <c r="B608" s="13">
        <v>500</v>
      </c>
      <c r="C608" s="13">
        <v>500</v>
      </c>
      <c r="D608" s="14">
        <f>(C608/B608-1)*100</f>
        <v>0</v>
      </c>
    </row>
    <row r="609" ht="22" hidden="1" customHeight="1" spans="1:4">
      <c r="A609" s="12" t="s">
        <v>430</v>
      </c>
      <c r="B609" s="13"/>
      <c r="C609" s="13"/>
      <c r="D609" s="14"/>
    </row>
    <row r="610" ht="22" customHeight="1" spans="1:4">
      <c r="A610" s="12" t="s">
        <v>431</v>
      </c>
      <c r="B610" s="13">
        <v>2196</v>
      </c>
      <c r="C610" s="13">
        <v>2200</v>
      </c>
      <c r="D610" s="14">
        <f>(C610/B610-1)*100</f>
        <v>0.182149362477224</v>
      </c>
    </row>
    <row r="611" ht="22" hidden="1" customHeight="1" spans="1:4">
      <c r="A611" s="12" t="s">
        <v>432</v>
      </c>
      <c r="B611" s="13"/>
      <c r="C611" s="13"/>
      <c r="D611" s="14"/>
    </row>
    <row r="612" ht="22" customHeight="1" spans="1:4">
      <c r="A612" s="12" t="s">
        <v>433</v>
      </c>
      <c r="B612" s="13">
        <v>2196</v>
      </c>
      <c r="C612" s="13">
        <v>2200</v>
      </c>
      <c r="D612" s="14">
        <f>(C612/B612-1)*100</f>
        <v>0.182149362477224</v>
      </c>
    </row>
    <row r="613" ht="22" hidden="1" customHeight="1" spans="1:4">
      <c r="A613" s="12" t="s">
        <v>434</v>
      </c>
      <c r="B613" s="19">
        <v>0</v>
      </c>
      <c r="C613" s="19"/>
      <c r="D613" s="14"/>
    </row>
    <row r="614" ht="22" hidden="1" customHeight="1" spans="1:4">
      <c r="A614" s="12" t="s">
        <v>435</v>
      </c>
      <c r="B614" s="13"/>
      <c r="C614" s="13"/>
      <c r="D614" s="14"/>
    </row>
    <row r="615" ht="22" hidden="1" customHeight="1" spans="1:4">
      <c r="A615" s="12" t="s">
        <v>436</v>
      </c>
      <c r="B615" s="13"/>
      <c r="C615" s="13"/>
      <c r="D615" s="14"/>
    </row>
    <row r="616" ht="22" hidden="1" customHeight="1" spans="1:4">
      <c r="A616" s="12" t="s">
        <v>437</v>
      </c>
      <c r="B616" s="19">
        <v>0</v>
      </c>
      <c r="C616" s="19"/>
      <c r="D616" s="14"/>
    </row>
    <row r="617" ht="22" hidden="1" customHeight="1" spans="1:4">
      <c r="A617" s="12" t="s">
        <v>438</v>
      </c>
      <c r="B617" s="13"/>
      <c r="C617" s="13"/>
      <c r="D617" s="14"/>
    </row>
    <row r="618" ht="22" hidden="1" customHeight="1" spans="1:4">
      <c r="A618" s="12" t="s">
        <v>439</v>
      </c>
      <c r="B618" s="13"/>
      <c r="C618" s="13"/>
      <c r="D618" s="14"/>
    </row>
    <row r="619" ht="22" customHeight="1" spans="1:4">
      <c r="A619" s="12" t="s">
        <v>440</v>
      </c>
      <c r="B619" s="13">
        <v>10251</v>
      </c>
      <c r="C619" s="13">
        <v>12631</v>
      </c>
      <c r="D619" s="14">
        <f>(C619/B619-1)*100</f>
        <v>23.2172470978441</v>
      </c>
    </row>
    <row r="620" ht="22" hidden="1" customHeight="1" spans="1:4">
      <c r="A620" s="12" t="s">
        <v>441</v>
      </c>
      <c r="B620" s="13"/>
      <c r="C620" s="13"/>
      <c r="D620" s="14"/>
    </row>
    <row r="621" ht="22" customHeight="1" spans="1:4">
      <c r="A621" s="12" t="s">
        <v>442</v>
      </c>
      <c r="B621" s="13">
        <v>10251</v>
      </c>
      <c r="C621" s="13">
        <v>12631</v>
      </c>
      <c r="D621" s="14">
        <f>(C621/B621-1)*100</f>
        <v>23.2172470978441</v>
      </c>
    </row>
    <row r="622" ht="22" hidden="1" customHeight="1" spans="1:4">
      <c r="A622" s="12" t="s">
        <v>443</v>
      </c>
      <c r="B622" s="13"/>
      <c r="C622" s="13"/>
      <c r="D622" s="14"/>
    </row>
    <row r="623" ht="22" hidden="1" customHeight="1" spans="1:4">
      <c r="A623" s="12" t="s">
        <v>444</v>
      </c>
      <c r="B623" s="19">
        <v>0</v>
      </c>
      <c r="C623" s="19"/>
      <c r="D623" s="14"/>
    </row>
    <row r="624" ht="22" hidden="1" customHeight="1" spans="1:4">
      <c r="A624" s="12" t="s">
        <v>445</v>
      </c>
      <c r="B624" s="13"/>
      <c r="C624" s="13"/>
      <c r="D624" s="14"/>
    </row>
    <row r="625" ht="22" hidden="1" customHeight="1" spans="1:4">
      <c r="A625" s="12" t="s">
        <v>446</v>
      </c>
      <c r="B625" s="13"/>
      <c r="C625" s="13"/>
      <c r="D625" s="14"/>
    </row>
    <row r="626" ht="22" hidden="1" customHeight="1" spans="1:4">
      <c r="A626" s="12" t="s">
        <v>447</v>
      </c>
      <c r="B626" s="13"/>
      <c r="C626" s="13"/>
      <c r="D626" s="14"/>
    </row>
    <row r="627" ht="22" hidden="1" customHeight="1" spans="1:4">
      <c r="A627" s="12" t="s">
        <v>448</v>
      </c>
      <c r="B627" s="13"/>
      <c r="C627" s="13"/>
      <c r="D627" s="14"/>
    </row>
    <row r="628" ht="22" customHeight="1" spans="1:4">
      <c r="A628" s="29" t="s">
        <v>449</v>
      </c>
      <c r="B628" s="26">
        <v>90</v>
      </c>
      <c r="C628" s="26">
        <v>92</v>
      </c>
      <c r="D628" s="30">
        <f>(C628/B628-1)*100</f>
        <v>2.22222222222221</v>
      </c>
    </row>
    <row r="629" ht="22" customHeight="1" spans="1:4">
      <c r="A629" s="12" t="s">
        <v>8</v>
      </c>
      <c r="B629" s="26">
        <v>90</v>
      </c>
      <c r="C629" s="26">
        <v>92</v>
      </c>
      <c r="D629" s="30">
        <f>(C629/B629-1)*100</f>
        <v>2.22222222222221</v>
      </c>
    </row>
    <row r="630" ht="22" hidden="1" customHeight="1" spans="1:4">
      <c r="A630" s="12" t="s">
        <v>9</v>
      </c>
      <c r="B630" s="13"/>
      <c r="C630" s="13"/>
      <c r="D630" s="14"/>
    </row>
    <row r="631" ht="22" hidden="1" customHeight="1" spans="1:4">
      <c r="A631" s="12" t="s">
        <v>10</v>
      </c>
      <c r="B631" s="13"/>
      <c r="C631" s="13"/>
      <c r="D631" s="14"/>
    </row>
    <row r="632" ht="22" hidden="1" customHeight="1" spans="1:4">
      <c r="A632" s="12" t="s">
        <v>450</v>
      </c>
      <c r="B632" s="13"/>
      <c r="C632" s="13"/>
      <c r="D632" s="14"/>
    </row>
    <row r="633" ht="22" hidden="1" customHeight="1" spans="1:4">
      <c r="A633" s="12" t="s">
        <v>451</v>
      </c>
      <c r="B633" s="13"/>
      <c r="C633" s="13"/>
      <c r="D633" s="14"/>
    </row>
    <row r="634" ht="22" hidden="1" customHeight="1" spans="1:4">
      <c r="A634" s="12" t="s">
        <v>17</v>
      </c>
      <c r="B634" s="13"/>
      <c r="C634" s="13"/>
      <c r="D634" s="14"/>
    </row>
    <row r="635" ht="22" hidden="1" customHeight="1" spans="1:4">
      <c r="A635" s="12" t="s">
        <v>452</v>
      </c>
      <c r="B635" s="13"/>
      <c r="C635" s="13"/>
      <c r="D635" s="14"/>
    </row>
    <row r="636" ht="22" hidden="1" customHeight="1" spans="1:4">
      <c r="A636" s="12" t="s">
        <v>453</v>
      </c>
      <c r="B636" s="19">
        <v>0</v>
      </c>
      <c r="C636" s="19"/>
      <c r="D636" s="14"/>
    </row>
    <row r="637" ht="22" hidden="1" customHeight="1" spans="1:4">
      <c r="A637" s="12" t="s">
        <v>454</v>
      </c>
      <c r="B637" s="13"/>
      <c r="C637" s="13"/>
      <c r="D637" s="14"/>
    </row>
    <row r="638" ht="22" hidden="1" customHeight="1" spans="1:4">
      <c r="A638" s="12" t="s">
        <v>455</v>
      </c>
      <c r="B638" s="13"/>
      <c r="C638" s="13"/>
      <c r="D638" s="14"/>
    </row>
    <row r="639" ht="22" customHeight="1" spans="1:4">
      <c r="A639" s="12" t="s">
        <v>456</v>
      </c>
      <c r="B639" s="26">
        <v>13508</v>
      </c>
      <c r="C639" s="26">
        <v>14180</v>
      </c>
      <c r="D639" s="30">
        <f>(C639/B639-1)*100</f>
        <v>4.97482973053005</v>
      </c>
    </row>
    <row r="640" ht="22" customHeight="1" spans="1:4">
      <c r="A640" s="12" t="s">
        <v>457</v>
      </c>
      <c r="B640" s="26">
        <f>B641+B646+B660+B664+B683+B688+B692+B696+B699+B708+B710</f>
        <v>94081</v>
      </c>
      <c r="C640" s="26">
        <f>C641+C646+C660+C664+C683+C688+C692+C696+C699+C708+C710</f>
        <v>67299</v>
      </c>
      <c r="D640" s="30">
        <f>(C640/B640-1)*100</f>
        <v>-28.4669593222861</v>
      </c>
    </row>
    <row r="641" ht="22" customHeight="1" spans="1:4">
      <c r="A641" s="12" t="s">
        <v>458</v>
      </c>
      <c r="B641" s="26">
        <f>B642+B645</f>
        <v>1500</v>
      </c>
      <c r="C641" s="26">
        <f>C642+C645</f>
        <v>1405</v>
      </c>
      <c r="D641" s="30">
        <f>(C641/B641-1)*100</f>
        <v>-6.33333333333334</v>
      </c>
    </row>
    <row r="642" ht="22" customHeight="1" spans="1:4">
      <c r="A642" s="12" t="s">
        <v>8</v>
      </c>
      <c r="B642" s="26">
        <v>600</v>
      </c>
      <c r="C642" s="26">
        <v>605</v>
      </c>
      <c r="D642" s="30">
        <f>(C642/B642-1)*100</f>
        <v>0.83333333333333</v>
      </c>
    </row>
    <row r="643" ht="22" hidden="1" customHeight="1" spans="1:4">
      <c r="A643" s="12" t="s">
        <v>9</v>
      </c>
      <c r="B643" s="13"/>
      <c r="C643" s="13"/>
      <c r="D643" s="14"/>
    </row>
    <row r="644" ht="22" hidden="1" customHeight="1" spans="1:4">
      <c r="A644" s="12" t="s">
        <v>10</v>
      </c>
      <c r="B644" s="13"/>
      <c r="C644" s="13"/>
      <c r="D644" s="14"/>
    </row>
    <row r="645" ht="22" customHeight="1" spans="1:4">
      <c r="A645" s="12" t="s">
        <v>459</v>
      </c>
      <c r="B645" s="26">
        <v>900</v>
      </c>
      <c r="C645" s="26">
        <v>800</v>
      </c>
      <c r="D645" s="30">
        <f>(C645/B645-1)*100</f>
        <v>-11.1111111111111</v>
      </c>
    </row>
    <row r="646" ht="22" customHeight="1" spans="1:4">
      <c r="A646" s="12" t="s">
        <v>460</v>
      </c>
      <c r="B646" s="26">
        <v>1812</v>
      </c>
      <c r="C646" s="26">
        <v>1812</v>
      </c>
      <c r="D646" s="30">
        <f>(C646/B646-1)*100</f>
        <v>0</v>
      </c>
    </row>
    <row r="647" ht="22" customHeight="1" spans="1:4">
      <c r="A647" s="12" t="s">
        <v>461</v>
      </c>
      <c r="B647" s="26">
        <v>1812</v>
      </c>
      <c r="C647" s="26">
        <v>1812</v>
      </c>
      <c r="D647" s="30">
        <f>(C647/B647-1)*100</f>
        <v>0</v>
      </c>
    </row>
    <row r="648" ht="22" hidden="1" customHeight="1" spans="1:4">
      <c r="A648" s="12" t="s">
        <v>462</v>
      </c>
      <c r="B648" s="13"/>
      <c r="C648" s="13"/>
      <c r="D648" s="14"/>
    </row>
    <row r="649" ht="22" hidden="1" customHeight="1" spans="1:4">
      <c r="A649" s="12" t="s">
        <v>463</v>
      </c>
      <c r="B649" s="13"/>
      <c r="C649" s="13"/>
      <c r="D649" s="14"/>
    </row>
    <row r="650" ht="22" hidden="1" customHeight="1" spans="1:4">
      <c r="A650" s="12" t="s">
        <v>464</v>
      </c>
      <c r="B650" s="28"/>
      <c r="C650" s="28"/>
      <c r="D650" s="14"/>
    </row>
    <row r="651" ht="22" hidden="1" customHeight="1" spans="1:4">
      <c r="A651" s="12" t="s">
        <v>465</v>
      </c>
      <c r="B651" s="28"/>
      <c r="C651" s="28"/>
      <c r="D651" s="14"/>
    </row>
    <row r="652" ht="22" hidden="1" customHeight="1" spans="1:4">
      <c r="A652" s="12" t="s">
        <v>466</v>
      </c>
      <c r="B652" s="28"/>
      <c r="C652" s="28"/>
      <c r="D652" s="14"/>
    </row>
    <row r="653" ht="22" hidden="1" customHeight="1" spans="1:4">
      <c r="A653" s="12" t="s">
        <v>467</v>
      </c>
      <c r="B653" s="13"/>
      <c r="C653" s="13"/>
      <c r="D653" s="14"/>
    </row>
    <row r="654" ht="22" hidden="1" customHeight="1" spans="1:4">
      <c r="A654" s="12" t="s">
        <v>468</v>
      </c>
      <c r="B654" s="13"/>
      <c r="C654" s="13"/>
      <c r="D654" s="14"/>
    </row>
    <row r="655" ht="22" hidden="1" customHeight="1" spans="1:4">
      <c r="A655" s="12" t="s">
        <v>469</v>
      </c>
      <c r="B655" s="13"/>
      <c r="C655" s="13"/>
      <c r="D655" s="14"/>
    </row>
    <row r="656" ht="22" hidden="1" customHeight="1" spans="1:4">
      <c r="A656" s="12" t="s">
        <v>470</v>
      </c>
      <c r="B656" s="13"/>
      <c r="C656" s="13"/>
      <c r="D656" s="14"/>
    </row>
    <row r="657" ht="22" hidden="1" customHeight="1" spans="1:4">
      <c r="A657" s="12" t="s">
        <v>471</v>
      </c>
      <c r="B657" s="13"/>
      <c r="C657" s="13"/>
      <c r="D657" s="14"/>
    </row>
    <row r="658" ht="22" hidden="1" customHeight="1" spans="1:4">
      <c r="A658" s="12" t="s">
        <v>472</v>
      </c>
      <c r="B658" s="13"/>
      <c r="C658" s="13"/>
      <c r="D658" s="14"/>
    </row>
    <row r="659" ht="22" hidden="1" customHeight="1" spans="1:4">
      <c r="A659" s="12" t="s">
        <v>473</v>
      </c>
      <c r="B659" s="13"/>
      <c r="C659" s="13"/>
      <c r="D659" s="14"/>
    </row>
    <row r="660" ht="22" customHeight="1" spans="1:4">
      <c r="A660" s="12" t="s">
        <v>474</v>
      </c>
      <c r="B660" s="26">
        <v>6300</v>
      </c>
      <c r="C660" s="26">
        <v>4022</v>
      </c>
      <c r="D660" s="30">
        <f t="shared" ref="D660:D662" si="5">(C660/B660-1)*100</f>
        <v>-36.1587301587302</v>
      </c>
    </row>
    <row r="661" ht="22" hidden="1" customHeight="1" spans="1:4">
      <c r="A661" s="12" t="s">
        <v>475</v>
      </c>
      <c r="B661" s="28"/>
      <c r="C661" s="28"/>
      <c r="D661" s="14"/>
    </row>
    <row r="662" ht="22" customHeight="1" spans="1:4">
      <c r="A662" s="12" t="s">
        <v>476</v>
      </c>
      <c r="B662" s="26">
        <v>6300</v>
      </c>
      <c r="C662" s="26">
        <v>4022</v>
      </c>
      <c r="D662" s="30">
        <f t="shared" si="5"/>
        <v>-36.1587301587302</v>
      </c>
    </row>
    <row r="663" ht="22" hidden="1" customHeight="1" spans="1:4">
      <c r="A663" s="12" t="s">
        <v>477</v>
      </c>
      <c r="B663" s="28"/>
      <c r="C663" s="28"/>
      <c r="D663" s="14"/>
    </row>
    <row r="664" ht="22" customHeight="1" spans="1:4">
      <c r="A664" s="12" t="s">
        <v>478</v>
      </c>
      <c r="B664" s="26">
        <f>B665+B666+B667</f>
        <v>1140</v>
      </c>
      <c r="C664" s="26">
        <f>C665+C666+C667</f>
        <v>918</v>
      </c>
      <c r="D664" s="30">
        <f>(C664/B664-1)*100</f>
        <v>-19.4736842105263</v>
      </c>
    </row>
    <row r="665" ht="22" customHeight="1" spans="1:4">
      <c r="A665" s="12" t="s">
        <v>479</v>
      </c>
      <c r="B665" s="26">
        <v>520</v>
      </c>
      <c r="C665" s="26">
        <v>418</v>
      </c>
      <c r="D665" s="30">
        <f>(C665/B665-1)*100</f>
        <v>-19.6153846153846</v>
      </c>
    </row>
    <row r="666" ht="22" customHeight="1" spans="1:4">
      <c r="A666" s="12" t="s">
        <v>480</v>
      </c>
      <c r="B666" s="26">
        <v>200</v>
      </c>
      <c r="C666" s="26">
        <v>150</v>
      </c>
      <c r="D666" s="30">
        <f>(C666/B666-1)*100</f>
        <v>-25</v>
      </c>
    </row>
    <row r="667" ht="22" customHeight="1" spans="1:4">
      <c r="A667" s="12" t="s">
        <v>481</v>
      </c>
      <c r="B667" s="26">
        <v>420</v>
      </c>
      <c r="C667" s="26">
        <v>350</v>
      </c>
      <c r="D667" s="30">
        <f>(C667/B667-1)*100</f>
        <v>-16.6666666666667</v>
      </c>
    </row>
    <row r="668" ht="22" hidden="1" customHeight="1" spans="1:4">
      <c r="A668" s="12" t="s">
        <v>482</v>
      </c>
      <c r="B668" s="28"/>
      <c r="C668" s="28"/>
      <c r="D668" s="14"/>
    </row>
    <row r="669" ht="22" hidden="1" customHeight="1" spans="1:4">
      <c r="A669" s="12" t="s">
        <v>483</v>
      </c>
      <c r="B669" s="13"/>
      <c r="C669" s="13"/>
      <c r="D669" s="14"/>
    </row>
    <row r="670" ht="22" hidden="1" customHeight="1" spans="1:4">
      <c r="A670" s="12" t="s">
        <v>484</v>
      </c>
      <c r="B670" s="13"/>
      <c r="C670" s="13"/>
      <c r="D670" s="14"/>
    </row>
    <row r="671" ht="22" hidden="1" customHeight="1" spans="1:4">
      <c r="A671" s="12" t="s">
        <v>485</v>
      </c>
      <c r="B671" s="13"/>
      <c r="C671" s="13"/>
      <c r="D671" s="14"/>
    </row>
    <row r="672" ht="22" hidden="1" customHeight="1" spans="1:4">
      <c r="A672" s="12" t="s">
        <v>486</v>
      </c>
      <c r="B672" s="13"/>
      <c r="C672" s="13"/>
      <c r="D672" s="14"/>
    </row>
    <row r="673" ht="22" hidden="1" customHeight="1" spans="1:4">
      <c r="A673" s="12" t="s">
        <v>487</v>
      </c>
      <c r="B673" s="13"/>
      <c r="C673" s="13"/>
      <c r="D673" s="14"/>
    </row>
    <row r="674" ht="22" hidden="1" customHeight="1" spans="1:4">
      <c r="A674" s="12" t="s">
        <v>488</v>
      </c>
      <c r="B674" s="13"/>
      <c r="C674" s="13"/>
      <c r="D674" s="14"/>
    </row>
    <row r="675" ht="22" hidden="1" customHeight="1" spans="1:4">
      <c r="A675" s="12" t="s">
        <v>489</v>
      </c>
      <c r="B675" s="13"/>
      <c r="C675" s="13"/>
      <c r="D675" s="14"/>
    </row>
    <row r="676" ht="22" hidden="1" customHeight="1" spans="1:4">
      <c r="A676" s="12" t="s">
        <v>490</v>
      </c>
      <c r="B676" s="19">
        <v>0</v>
      </c>
      <c r="C676" s="19"/>
      <c r="D676" s="14"/>
    </row>
    <row r="677" ht="22" hidden="1" customHeight="1" spans="1:4">
      <c r="A677" s="12" t="s">
        <v>491</v>
      </c>
      <c r="B677" s="13"/>
      <c r="C677" s="13"/>
      <c r="D677" s="14"/>
    </row>
    <row r="678" ht="22" hidden="1" customHeight="1" spans="1:4">
      <c r="A678" s="12" t="s">
        <v>492</v>
      </c>
      <c r="B678" s="13"/>
      <c r="C678" s="13"/>
      <c r="D678" s="14"/>
    </row>
    <row r="679" ht="22" customHeight="1" spans="1:4">
      <c r="A679" s="12" t="s">
        <v>493</v>
      </c>
      <c r="B679" s="26">
        <v>500</v>
      </c>
      <c r="C679" s="26">
        <v>129</v>
      </c>
      <c r="D679" s="30">
        <f>(C679/B679-1)*100</f>
        <v>-74.2</v>
      </c>
    </row>
    <row r="680" ht="22" hidden="1" customHeight="1" spans="1:4">
      <c r="A680" s="12" t="s">
        <v>494</v>
      </c>
      <c r="B680" s="13"/>
      <c r="C680" s="13"/>
      <c r="D680" s="14"/>
    </row>
    <row r="681" ht="22" hidden="1" customHeight="1" spans="1:4">
      <c r="A681" s="12" t="s">
        <v>495</v>
      </c>
      <c r="B681" s="13"/>
      <c r="C681" s="13"/>
      <c r="D681" s="14"/>
    </row>
    <row r="682" ht="22" customHeight="1" spans="1:4">
      <c r="A682" s="12" t="s">
        <v>496</v>
      </c>
      <c r="B682" s="26">
        <v>500</v>
      </c>
      <c r="C682" s="26">
        <v>129</v>
      </c>
      <c r="D682" s="30">
        <f>(C682/B682-1)*100</f>
        <v>-74.2</v>
      </c>
    </row>
    <row r="683" ht="22" customHeight="1" spans="1:4">
      <c r="A683" s="12" t="s">
        <v>497</v>
      </c>
      <c r="B683" s="26">
        <v>11000</v>
      </c>
      <c r="C683" s="26">
        <v>11200</v>
      </c>
      <c r="D683" s="30">
        <f>(C683/B683-1)*100</f>
        <v>1.81818181818181</v>
      </c>
    </row>
    <row r="684" ht="22" customHeight="1" spans="1:4">
      <c r="A684" s="12" t="s">
        <v>498</v>
      </c>
      <c r="B684" s="26">
        <v>5500</v>
      </c>
      <c r="C684" s="26">
        <v>5600</v>
      </c>
      <c r="D684" s="30">
        <f>(C684/B684-1)*100</f>
        <v>1.81818181818181</v>
      </c>
    </row>
    <row r="685" ht="22" customHeight="1" spans="1:4">
      <c r="A685" s="12" t="s">
        <v>499</v>
      </c>
      <c r="B685" s="26">
        <v>5500</v>
      </c>
      <c r="C685" s="26">
        <v>5600</v>
      </c>
      <c r="D685" s="30">
        <f>(C685/B685-1)*100</f>
        <v>1.81818181818181</v>
      </c>
    </row>
    <row r="686" ht="22" hidden="1" customHeight="1" spans="1:4">
      <c r="A686" s="12" t="s">
        <v>500</v>
      </c>
      <c r="B686" s="13"/>
      <c r="C686" s="13"/>
      <c r="D686" s="14"/>
    </row>
    <row r="687" ht="22" hidden="1" customHeight="1" spans="1:4">
      <c r="A687" s="12" t="s">
        <v>501</v>
      </c>
      <c r="B687" s="13"/>
      <c r="C687" s="13"/>
      <c r="D687" s="14"/>
    </row>
    <row r="688" ht="22" customHeight="1" spans="1:4">
      <c r="A688" s="12" t="s">
        <v>502</v>
      </c>
      <c r="B688" s="13">
        <f>14000+36079</f>
        <v>50079</v>
      </c>
      <c r="C688" s="13">
        <v>38212</v>
      </c>
      <c r="D688" s="14">
        <f>(C688/B688-1)*100</f>
        <v>-23.696559436091</v>
      </c>
    </row>
    <row r="689" ht="22" hidden="1" customHeight="1" spans="1:4">
      <c r="A689" s="12" t="s">
        <v>503</v>
      </c>
      <c r="B689" s="13"/>
      <c r="C689" s="13"/>
      <c r="D689" s="14"/>
    </row>
    <row r="690" ht="22" customHeight="1" spans="1:4">
      <c r="A690" s="12" t="s">
        <v>504</v>
      </c>
      <c r="B690" s="13">
        <f>14000+36079</f>
        <v>50079</v>
      </c>
      <c r="C690" s="13">
        <v>38212</v>
      </c>
      <c r="D690" s="14">
        <f>(C690/B690-1)*100</f>
        <v>-23.696559436091</v>
      </c>
    </row>
    <row r="691" ht="22" hidden="1" customHeight="1" spans="1:4">
      <c r="A691" s="12" t="s">
        <v>505</v>
      </c>
      <c r="B691" s="13"/>
      <c r="C691" s="13"/>
      <c r="D691" s="14"/>
    </row>
    <row r="692" ht="22" customHeight="1" spans="1:4">
      <c r="A692" s="12" t="s">
        <v>506</v>
      </c>
      <c r="B692" s="13">
        <v>2967</v>
      </c>
      <c r="C692" s="13">
        <v>1977</v>
      </c>
      <c r="D692" s="14">
        <f>(C692/B692-1)*100</f>
        <v>-33.3670374115268</v>
      </c>
    </row>
    <row r="693" ht="22" customHeight="1" spans="1:4">
      <c r="A693" s="12" t="s">
        <v>507</v>
      </c>
      <c r="B693" s="13">
        <v>2967</v>
      </c>
      <c r="C693" s="13">
        <v>1977</v>
      </c>
      <c r="D693" s="14">
        <f>(C693/B693-1)*100</f>
        <v>-33.3670374115268</v>
      </c>
    </row>
    <row r="694" ht="22" hidden="1" customHeight="1" spans="1:4">
      <c r="A694" s="12" t="s">
        <v>508</v>
      </c>
      <c r="B694" s="13"/>
      <c r="C694" s="13"/>
      <c r="D694" s="14"/>
    </row>
    <row r="695" ht="22" hidden="1" customHeight="1" spans="1:4">
      <c r="A695" s="12" t="s">
        <v>509</v>
      </c>
      <c r="B695" s="13"/>
      <c r="C695" s="13"/>
      <c r="D695" s="14"/>
    </row>
    <row r="696" ht="22" customHeight="1" spans="1:4">
      <c r="A696" s="12" t="s">
        <v>510</v>
      </c>
      <c r="B696" s="13">
        <v>8700</v>
      </c>
      <c r="C696" s="13">
        <v>162</v>
      </c>
      <c r="D696" s="14">
        <f>(C696/B696-1)*100</f>
        <v>-98.1379310344828</v>
      </c>
    </row>
    <row r="697" ht="22" customHeight="1" spans="1:4">
      <c r="A697" s="12" t="s">
        <v>511</v>
      </c>
      <c r="B697" s="13">
        <v>8700</v>
      </c>
      <c r="C697" s="13">
        <v>162</v>
      </c>
      <c r="D697" s="14">
        <f>(C697/B697-1)*100</f>
        <v>-98.1379310344828</v>
      </c>
    </row>
    <row r="698" ht="22" hidden="1" customHeight="1" spans="1:4">
      <c r="A698" s="12" t="s">
        <v>512</v>
      </c>
      <c r="B698" s="13"/>
      <c r="C698" s="13"/>
      <c r="D698" s="14"/>
    </row>
    <row r="699" ht="22" customHeight="1" spans="1:4">
      <c r="A699" s="12" t="s">
        <v>513</v>
      </c>
      <c r="B699" s="13">
        <v>300</v>
      </c>
      <c r="C699" s="13">
        <v>200</v>
      </c>
      <c r="D699" s="14">
        <f>(C699/B699-1)*100</f>
        <v>-33.3333333333333</v>
      </c>
    </row>
    <row r="700" ht="22" customHeight="1" spans="1:4">
      <c r="A700" s="12" t="s">
        <v>8</v>
      </c>
      <c r="B700" s="13">
        <v>300</v>
      </c>
      <c r="C700" s="13">
        <v>200</v>
      </c>
      <c r="D700" s="14">
        <f>(C700/B700-1)*100</f>
        <v>-33.3333333333333</v>
      </c>
    </row>
    <row r="701" ht="22" hidden="1" customHeight="1" spans="1:4">
      <c r="A701" s="12" t="s">
        <v>9</v>
      </c>
      <c r="B701" s="13"/>
      <c r="C701" s="13"/>
      <c r="D701" s="14"/>
    </row>
    <row r="702" ht="22" hidden="1" customHeight="1" spans="1:4">
      <c r="A702" s="12" t="s">
        <v>10</v>
      </c>
      <c r="B702" s="13"/>
      <c r="C702" s="13"/>
      <c r="D702" s="14"/>
    </row>
    <row r="703" ht="22" hidden="1" customHeight="1" spans="1:4">
      <c r="A703" s="12" t="s">
        <v>49</v>
      </c>
      <c r="B703" s="13"/>
      <c r="C703" s="13"/>
      <c r="D703" s="14"/>
    </row>
    <row r="704" ht="22" hidden="1" customHeight="1" spans="1:4">
      <c r="A704" s="12" t="s">
        <v>514</v>
      </c>
      <c r="B704" s="13"/>
      <c r="C704" s="13"/>
      <c r="D704" s="14"/>
    </row>
    <row r="705" ht="22" hidden="1" customHeight="1" spans="1:4">
      <c r="A705" s="12" t="s">
        <v>515</v>
      </c>
      <c r="B705" s="13"/>
      <c r="C705" s="13"/>
      <c r="D705" s="14"/>
    </row>
    <row r="706" ht="22" hidden="1" customHeight="1" spans="1:4">
      <c r="A706" s="12" t="s">
        <v>17</v>
      </c>
      <c r="B706" s="13"/>
      <c r="C706" s="13"/>
      <c r="D706" s="14"/>
    </row>
    <row r="707" ht="22" hidden="1" customHeight="1" spans="1:4">
      <c r="A707" s="12" t="s">
        <v>516</v>
      </c>
      <c r="B707" s="13"/>
      <c r="C707" s="13"/>
      <c r="D707" s="14"/>
    </row>
    <row r="708" ht="22" hidden="1" customHeight="1" spans="1:4">
      <c r="A708" s="12" t="s">
        <v>517</v>
      </c>
      <c r="B708" s="19">
        <v>0</v>
      </c>
      <c r="C708" s="19"/>
      <c r="D708" s="14"/>
    </row>
    <row r="709" ht="22" hidden="1" customHeight="1" spans="1:4">
      <c r="A709" s="12" t="s">
        <v>518</v>
      </c>
      <c r="B709" s="13"/>
      <c r="C709" s="13"/>
      <c r="D709" s="14"/>
    </row>
    <row r="710" ht="22" customHeight="1" spans="1:4">
      <c r="A710" s="12" t="s">
        <v>519</v>
      </c>
      <c r="B710" s="13">
        <f>-83798+94081</f>
        <v>10283</v>
      </c>
      <c r="C710" s="13">
        <v>7391</v>
      </c>
      <c r="D710" s="14">
        <f t="shared" ref="D708:D714" si="6">(C710/B710-1)*100</f>
        <v>-28.1240883010795</v>
      </c>
    </row>
    <row r="711" ht="22" customHeight="1" spans="1:4">
      <c r="A711" s="12" t="s">
        <v>520</v>
      </c>
      <c r="B711" s="13">
        <v>10283</v>
      </c>
      <c r="C711" s="13">
        <v>7391</v>
      </c>
      <c r="D711" s="14">
        <f t="shared" si="6"/>
        <v>-28.1240883010795</v>
      </c>
    </row>
    <row r="712" ht="22" customHeight="1" spans="1:4">
      <c r="A712" s="12" t="s">
        <v>521</v>
      </c>
      <c r="B712" s="26">
        <f>B727+B784</f>
        <v>1314</v>
      </c>
      <c r="C712" s="26">
        <f>C727+C784</f>
        <v>2841</v>
      </c>
      <c r="D712" s="14">
        <f t="shared" si="6"/>
        <v>116.2100456621</v>
      </c>
    </row>
    <row r="713" ht="22" hidden="1" customHeight="1" spans="1:4">
      <c r="A713" s="12" t="s">
        <v>522</v>
      </c>
      <c r="B713" s="19">
        <v>0</v>
      </c>
      <c r="C713" s="19"/>
      <c r="D713" s="14"/>
    </row>
    <row r="714" ht="22" hidden="1" customHeight="1" spans="1:4">
      <c r="A714" s="12" t="s">
        <v>8</v>
      </c>
      <c r="B714" s="13"/>
      <c r="C714" s="13"/>
      <c r="D714" s="14"/>
    </row>
    <row r="715" ht="22" hidden="1" customHeight="1" spans="1:4">
      <c r="A715" s="12" t="s">
        <v>9</v>
      </c>
      <c r="B715" s="13"/>
      <c r="C715" s="13"/>
      <c r="D715" s="14"/>
    </row>
    <row r="716" ht="22" hidden="1" customHeight="1" spans="1:4">
      <c r="A716" s="12" t="s">
        <v>10</v>
      </c>
      <c r="B716" s="13"/>
      <c r="C716" s="13"/>
      <c r="D716" s="14"/>
    </row>
    <row r="717" ht="22" hidden="1" customHeight="1" spans="1:4">
      <c r="A717" s="12" t="s">
        <v>523</v>
      </c>
      <c r="B717" s="13"/>
      <c r="C717" s="13"/>
      <c r="D717" s="14"/>
    </row>
    <row r="718" ht="22" hidden="1" customHeight="1" spans="1:4">
      <c r="A718" s="12" t="s">
        <v>524</v>
      </c>
      <c r="B718" s="13"/>
      <c r="C718" s="13"/>
      <c r="D718" s="14"/>
    </row>
    <row r="719" ht="22" hidden="1" customHeight="1" spans="1:4">
      <c r="A719" s="12" t="s">
        <v>525</v>
      </c>
      <c r="B719" s="13"/>
      <c r="C719" s="13"/>
      <c r="D719" s="14"/>
    </row>
    <row r="720" ht="22" hidden="1" customHeight="1" spans="1:4">
      <c r="A720" s="12" t="s">
        <v>526</v>
      </c>
      <c r="B720" s="13"/>
      <c r="C720" s="13"/>
      <c r="D720" s="14"/>
    </row>
    <row r="721" ht="22" hidden="1" customHeight="1" spans="1:4">
      <c r="A721" s="12" t="s">
        <v>527</v>
      </c>
      <c r="B721" s="13"/>
      <c r="C721" s="13"/>
      <c r="D721" s="14"/>
    </row>
    <row r="722" ht="22" hidden="1" customHeight="1" spans="1:4">
      <c r="A722" s="12" t="s">
        <v>528</v>
      </c>
      <c r="B722" s="13">
        <v>0</v>
      </c>
      <c r="C722" s="13"/>
      <c r="D722" s="14"/>
    </row>
    <row r="723" ht="22" hidden="1" customHeight="1" spans="1:4">
      <c r="A723" s="12" t="s">
        <v>529</v>
      </c>
      <c r="B723" s="27">
        <v>0</v>
      </c>
      <c r="C723" s="27"/>
      <c r="D723" s="14"/>
    </row>
    <row r="724" ht="22" hidden="1" customHeight="1" spans="1:4">
      <c r="A724" s="12" t="s">
        <v>530</v>
      </c>
      <c r="B724" s="28"/>
      <c r="C724" s="28"/>
      <c r="D724" s="14"/>
    </row>
    <row r="725" ht="22" hidden="1" customHeight="1" spans="1:4">
      <c r="A725" s="12" t="s">
        <v>531</v>
      </c>
      <c r="B725" s="28"/>
      <c r="C725" s="28"/>
      <c r="D725" s="14"/>
    </row>
    <row r="726" ht="22" hidden="1" customHeight="1" spans="1:4">
      <c r="A726" s="12" t="s">
        <v>532</v>
      </c>
      <c r="B726" s="28"/>
      <c r="C726" s="28"/>
      <c r="D726" s="14"/>
    </row>
    <row r="727" ht="22" customHeight="1" spans="1:4">
      <c r="A727" s="12" t="s">
        <v>533</v>
      </c>
      <c r="B727" s="26">
        <v>300</v>
      </c>
      <c r="C727" s="26">
        <v>400</v>
      </c>
      <c r="D727" s="14">
        <f>(C727/B727-1)*100</f>
        <v>33.3333333333333</v>
      </c>
    </row>
    <row r="728" ht="22" hidden="1" customHeight="1" spans="1:4">
      <c r="A728" s="12" t="s">
        <v>534</v>
      </c>
      <c r="B728" s="28"/>
      <c r="C728" s="28"/>
      <c r="D728" s="14"/>
    </row>
    <row r="729" ht="22" customHeight="1" spans="1:4">
      <c r="A729" s="12" t="s">
        <v>535</v>
      </c>
      <c r="B729" s="26">
        <v>300</v>
      </c>
      <c r="C729" s="26">
        <v>400</v>
      </c>
      <c r="D729" s="14">
        <f>(C729/B729-1)*100</f>
        <v>33.3333333333333</v>
      </c>
    </row>
    <row r="730" ht="22" hidden="1" customHeight="1" spans="1:4">
      <c r="A730" s="12" t="s">
        <v>536</v>
      </c>
      <c r="B730" s="28"/>
      <c r="C730" s="28"/>
      <c r="D730" s="14"/>
    </row>
    <row r="731" ht="22" hidden="1" customHeight="1" spans="1:4">
      <c r="A731" s="12" t="s">
        <v>537</v>
      </c>
      <c r="B731" s="28"/>
      <c r="C731" s="28"/>
      <c r="D731" s="14"/>
    </row>
    <row r="732" ht="22" hidden="1" customHeight="1" spans="1:4">
      <c r="A732" s="12" t="s">
        <v>538</v>
      </c>
      <c r="B732" s="28"/>
      <c r="C732" s="28"/>
      <c r="D732" s="14"/>
    </row>
    <row r="733" ht="22" hidden="1" customHeight="1" spans="1:4">
      <c r="A733" s="12" t="s">
        <v>539</v>
      </c>
      <c r="B733" s="28"/>
      <c r="C733" s="28"/>
      <c r="D733" s="14"/>
    </row>
    <row r="734" ht="22" hidden="1" customHeight="1" spans="1:4">
      <c r="A734" s="12" t="s">
        <v>540</v>
      </c>
      <c r="B734" s="28"/>
      <c r="C734" s="28"/>
      <c r="D734" s="14"/>
    </row>
    <row r="735" ht="22" hidden="1" customHeight="1" spans="1:4">
      <c r="A735" s="12" t="s">
        <v>541</v>
      </c>
      <c r="B735" s="27">
        <v>0</v>
      </c>
      <c r="C735" s="27"/>
      <c r="D735" s="14"/>
    </row>
    <row r="736" ht="22" hidden="1" customHeight="1" spans="1:4">
      <c r="A736" s="12" t="s">
        <v>542</v>
      </c>
      <c r="B736" s="28"/>
      <c r="C736" s="28"/>
      <c r="D736" s="14"/>
    </row>
    <row r="737" ht="22" hidden="1" customHeight="1" spans="1:4">
      <c r="A737" s="12" t="s">
        <v>543</v>
      </c>
      <c r="B737" s="28"/>
      <c r="C737" s="28"/>
      <c r="D737" s="14"/>
    </row>
    <row r="738" ht="22" hidden="1" customHeight="1" spans="1:4">
      <c r="A738" s="12" t="s">
        <v>544</v>
      </c>
      <c r="B738" s="28"/>
      <c r="C738" s="28"/>
      <c r="D738" s="14"/>
    </row>
    <row r="739" ht="22" hidden="1" customHeight="1" spans="1:4">
      <c r="A739" s="12" t="s">
        <v>545</v>
      </c>
      <c r="B739" s="28"/>
      <c r="C739" s="28"/>
      <c r="D739" s="14"/>
    </row>
    <row r="740" ht="22" hidden="1" customHeight="1" spans="1:4">
      <c r="A740" s="12" t="s">
        <v>546</v>
      </c>
      <c r="B740" s="19">
        <v>0</v>
      </c>
      <c r="C740" s="19"/>
      <c r="D740" s="14"/>
    </row>
    <row r="741" ht="22" hidden="1" customHeight="1" spans="1:4">
      <c r="A741" s="12" t="s">
        <v>547</v>
      </c>
      <c r="B741" s="13"/>
      <c r="C741" s="13"/>
      <c r="D741" s="14"/>
    </row>
    <row r="742" ht="22" hidden="1" customHeight="1" spans="1:4">
      <c r="A742" s="12" t="s">
        <v>548</v>
      </c>
      <c r="B742" s="13"/>
      <c r="C742" s="13"/>
      <c r="D742" s="14"/>
    </row>
    <row r="743" ht="22" hidden="1" customHeight="1" spans="1:4">
      <c r="A743" s="12" t="s">
        <v>549</v>
      </c>
      <c r="B743" s="13"/>
      <c r="C743" s="13"/>
      <c r="D743" s="14"/>
    </row>
    <row r="744" ht="22" hidden="1" customHeight="1" spans="1:4">
      <c r="A744" s="12" t="s">
        <v>550</v>
      </c>
      <c r="B744" s="13"/>
      <c r="C744" s="13"/>
      <c r="D744" s="14"/>
    </row>
    <row r="745" ht="22" hidden="1" customHeight="1" spans="1:4">
      <c r="A745" s="12" t="s">
        <v>551</v>
      </c>
      <c r="B745" s="13"/>
      <c r="C745" s="13"/>
      <c r="D745" s="14"/>
    </row>
    <row r="746" ht="22" hidden="1" customHeight="1" spans="1:4">
      <c r="A746" s="12" t="s">
        <v>552</v>
      </c>
      <c r="B746" s="13"/>
      <c r="C746" s="13"/>
      <c r="D746" s="14"/>
    </row>
    <row r="747" ht="22" hidden="1" customHeight="1" spans="1:4">
      <c r="A747" s="12" t="s">
        <v>553</v>
      </c>
      <c r="B747" s="19">
        <v>0</v>
      </c>
      <c r="C747" s="19"/>
      <c r="D747" s="14"/>
    </row>
    <row r="748" ht="22" hidden="1" customHeight="1" spans="1:4">
      <c r="A748" s="12" t="s">
        <v>554</v>
      </c>
      <c r="B748" s="13"/>
      <c r="C748" s="13"/>
      <c r="D748" s="14"/>
    </row>
    <row r="749" ht="22" hidden="1" customHeight="1" spans="1:4">
      <c r="A749" s="12" t="s">
        <v>555</v>
      </c>
      <c r="B749" s="13"/>
      <c r="C749" s="13"/>
      <c r="D749" s="14"/>
    </row>
    <row r="750" ht="22" hidden="1" customHeight="1" spans="1:4">
      <c r="A750" s="12" t="s">
        <v>556</v>
      </c>
      <c r="B750" s="13"/>
      <c r="C750" s="13"/>
      <c r="D750" s="14"/>
    </row>
    <row r="751" ht="22" hidden="1" customHeight="1" spans="1:4">
      <c r="A751" s="12" t="s">
        <v>557</v>
      </c>
      <c r="B751" s="13"/>
      <c r="C751" s="13"/>
      <c r="D751" s="14"/>
    </row>
    <row r="752" ht="22" hidden="1" customHeight="1" spans="1:4">
      <c r="A752" s="12" t="s">
        <v>558</v>
      </c>
      <c r="B752" s="13"/>
      <c r="C752" s="13"/>
      <c r="D752" s="14"/>
    </row>
    <row r="753" ht="22" hidden="1" customHeight="1" spans="1:4">
      <c r="A753" s="12" t="s">
        <v>559</v>
      </c>
      <c r="B753" s="19">
        <v>0</v>
      </c>
      <c r="C753" s="19"/>
      <c r="D753" s="14"/>
    </row>
    <row r="754" ht="22" hidden="1" customHeight="1" spans="1:4">
      <c r="A754" s="12" t="s">
        <v>560</v>
      </c>
      <c r="B754" s="13"/>
      <c r="C754" s="13"/>
      <c r="D754" s="14"/>
    </row>
    <row r="755" ht="22" hidden="1" customHeight="1" spans="1:4">
      <c r="A755" s="12" t="s">
        <v>561</v>
      </c>
      <c r="B755" s="13"/>
      <c r="C755" s="13"/>
      <c r="D755" s="14"/>
    </row>
    <row r="756" ht="22" hidden="1" customHeight="1" spans="1:4">
      <c r="A756" s="12" t="s">
        <v>562</v>
      </c>
      <c r="B756" s="19">
        <v>0</v>
      </c>
      <c r="C756" s="19"/>
      <c r="D756" s="14"/>
    </row>
    <row r="757" ht="22" hidden="1" customHeight="1" spans="1:4">
      <c r="A757" s="12" t="s">
        <v>563</v>
      </c>
      <c r="B757" s="13"/>
      <c r="C757" s="13"/>
      <c r="D757" s="14"/>
    </row>
    <row r="758" ht="22" hidden="1" customHeight="1" spans="1:4">
      <c r="A758" s="12" t="s">
        <v>564</v>
      </c>
      <c r="B758" s="13"/>
      <c r="C758" s="13"/>
      <c r="D758" s="14"/>
    </row>
    <row r="759" ht="22" hidden="1" customHeight="1" spans="1:4">
      <c r="A759" s="12" t="s">
        <v>565</v>
      </c>
      <c r="B759" s="25"/>
      <c r="C759" s="25"/>
      <c r="D759" s="14"/>
    </row>
    <row r="760" ht="22" hidden="1" customHeight="1" spans="1:4">
      <c r="A760" s="12" t="s">
        <v>566</v>
      </c>
      <c r="B760" s="25"/>
      <c r="C760" s="25"/>
      <c r="D760" s="14"/>
    </row>
    <row r="761" ht="22" hidden="1" customHeight="1" spans="1:4">
      <c r="A761" s="12" t="s">
        <v>567</v>
      </c>
      <c r="B761" s="19">
        <v>0</v>
      </c>
      <c r="C761" s="19"/>
      <c r="D761" s="14"/>
    </row>
    <row r="762" ht="22" hidden="1" customHeight="1" spans="1:4">
      <c r="A762" s="12" t="s">
        <v>568</v>
      </c>
      <c r="B762" s="13"/>
      <c r="C762" s="13"/>
      <c r="D762" s="14"/>
    </row>
    <row r="763" ht="22" hidden="1" customHeight="1" spans="1:4">
      <c r="A763" s="12" t="s">
        <v>569</v>
      </c>
      <c r="B763" s="13"/>
      <c r="C763" s="13"/>
      <c r="D763" s="14"/>
    </row>
    <row r="764" ht="22" hidden="1" customHeight="1" spans="1:4">
      <c r="A764" s="12" t="s">
        <v>570</v>
      </c>
      <c r="B764" s="13"/>
      <c r="C764" s="13"/>
      <c r="D764" s="14"/>
    </row>
    <row r="765" ht="22" hidden="1" customHeight="1" spans="1:4">
      <c r="A765" s="12" t="s">
        <v>571</v>
      </c>
      <c r="B765" s="13"/>
      <c r="C765" s="13"/>
      <c r="D765" s="14"/>
    </row>
    <row r="766" ht="22" hidden="1" customHeight="1" spans="1:4">
      <c r="A766" s="12" t="s">
        <v>572</v>
      </c>
      <c r="B766" s="13"/>
      <c r="C766" s="13"/>
      <c r="D766" s="14"/>
    </row>
    <row r="767" ht="22" hidden="1" customHeight="1" spans="1:4">
      <c r="A767" s="12" t="s">
        <v>573</v>
      </c>
      <c r="B767" s="25"/>
      <c r="C767" s="25"/>
      <c r="D767" s="14"/>
    </row>
    <row r="768" ht="22" hidden="1" customHeight="1" spans="1:4">
      <c r="A768" s="12" t="s">
        <v>574</v>
      </c>
      <c r="B768" s="25"/>
      <c r="C768" s="25"/>
      <c r="D768" s="14"/>
    </row>
    <row r="769" ht="22" hidden="1" customHeight="1" spans="1:4">
      <c r="A769" s="12" t="s">
        <v>575</v>
      </c>
      <c r="B769" s="19">
        <v>0</v>
      </c>
      <c r="C769" s="19"/>
      <c r="D769" s="14"/>
    </row>
    <row r="770" ht="22" hidden="1" customHeight="1" spans="1:4">
      <c r="A770" s="12" t="s">
        <v>8</v>
      </c>
      <c r="B770" s="13"/>
      <c r="C770" s="13"/>
      <c r="D770" s="14"/>
    </row>
    <row r="771" ht="22" hidden="1" customHeight="1" spans="1:4">
      <c r="A771" s="12" t="s">
        <v>9</v>
      </c>
      <c r="B771" s="13"/>
      <c r="C771" s="13"/>
      <c r="D771" s="14"/>
    </row>
    <row r="772" ht="22" hidden="1" customHeight="1" spans="1:4">
      <c r="A772" s="12" t="s">
        <v>10</v>
      </c>
      <c r="B772" s="13"/>
      <c r="C772" s="13"/>
      <c r="D772" s="14"/>
    </row>
    <row r="773" ht="22" hidden="1" customHeight="1" spans="1:4">
      <c r="A773" s="12" t="s">
        <v>576</v>
      </c>
      <c r="B773" s="13"/>
      <c r="C773" s="13"/>
      <c r="D773" s="14"/>
    </row>
    <row r="774" ht="22" hidden="1" customHeight="1" spans="1:4">
      <c r="A774" s="12" t="s">
        <v>577</v>
      </c>
      <c r="B774" s="13"/>
      <c r="C774" s="13"/>
      <c r="D774" s="14"/>
    </row>
    <row r="775" ht="22" hidden="1" customHeight="1" spans="1:4">
      <c r="A775" s="12" t="s">
        <v>578</v>
      </c>
      <c r="B775" s="13"/>
      <c r="C775" s="13"/>
      <c r="D775" s="14"/>
    </row>
    <row r="776" ht="22" hidden="1" customHeight="1" spans="1:4">
      <c r="A776" s="12" t="s">
        <v>579</v>
      </c>
      <c r="B776" s="13"/>
      <c r="C776" s="13"/>
      <c r="D776" s="14"/>
    </row>
    <row r="777" ht="22" hidden="1" customHeight="1" spans="1:4">
      <c r="A777" s="12" t="s">
        <v>580</v>
      </c>
      <c r="B777" s="13"/>
      <c r="C777" s="13"/>
      <c r="D777" s="14"/>
    </row>
    <row r="778" ht="22" hidden="1" customHeight="1" spans="1:4">
      <c r="A778" s="12" t="s">
        <v>581</v>
      </c>
      <c r="B778" s="13"/>
      <c r="C778" s="13"/>
      <c r="D778" s="14"/>
    </row>
    <row r="779" ht="22" hidden="1" customHeight="1" spans="1:4">
      <c r="A779" s="12" t="s">
        <v>582</v>
      </c>
      <c r="B779" s="13"/>
      <c r="C779" s="13"/>
      <c r="D779" s="14"/>
    </row>
    <row r="780" ht="22" hidden="1" customHeight="1" spans="1:4">
      <c r="A780" s="12" t="s">
        <v>49</v>
      </c>
      <c r="B780" s="13"/>
      <c r="C780" s="13"/>
      <c r="D780" s="14"/>
    </row>
    <row r="781" ht="22" hidden="1" customHeight="1" spans="1:4">
      <c r="A781" s="12" t="s">
        <v>583</v>
      </c>
      <c r="B781" s="13"/>
      <c r="C781" s="13"/>
      <c r="D781" s="14"/>
    </row>
    <row r="782" ht="22" hidden="1" customHeight="1" spans="1:4">
      <c r="A782" s="12" t="s">
        <v>17</v>
      </c>
      <c r="B782" s="13"/>
      <c r="C782" s="13"/>
      <c r="D782" s="14"/>
    </row>
    <row r="783" ht="22" hidden="1" customHeight="1" spans="1:4">
      <c r="A783" s="12" t="s">
        <v>584</v>
      </c>
      <c r="B783" s="13"/>
      <c r="C783" s="13"/>
      <c r="D783" s="14"/>
    </row>
    <row r="784" ht="22" customHeight="1" spans="1:4">
      <c r="A784" s="12" t="s">
        <v>585</v>
      </c>
      <c r="B784" s="26">
        <v>1014</v>
      </c>
      <c r="C784" s="26">
        <v>2441</v>
      </c>
      <c r="D784" s="14">
        <f>(C784/B784-1)*100</f>
        <v>140.729783037475</v>
      </c>
    </row>
    <row r="785" ht="22" customHeight="1" spans="1:4">
      <c r="A785" s="12" t="s">
        <v>586</v>
      </c>
      <c r="B785" s="13">
        <f>B786+B798+B801</f>
        <v>5000</v>
      </c>
      <c r="C785" s="13">
        <f>C786+C798+C801</f>
        <v>5682</v>
      </c>
      <c r="D785" s="14">
        <f t="shared" ref="D785:D790" si="7">(C785/B785-1)*100</f>
        <v>13.64</v>
      </c>
    </row>
    <row r="786" ht="22" customHeight="1" spans="1:4">
      <c r="A786" s="12" t="s">
        <v>587</v>
      </c>
      <c r="B786" s="13">
        <f>B787+B790</f>
        <v>1500</v>
      </c>
      <c r="C786" s="13">
        <f>C787+C790</f>
        <v>1650</v>
      </c>
      <c r="D786" s="14">
        <f t="shared" si="7"/>
        <v>10</v>
      </c>
    </row>
    <row r="787" ht="22" customHeight="1" spans="1:4">
      <c r="A787" s="12" t="s">
        <v>8</v>
      </c>
      <c r="B787" s="13">
        <v>900</v>
      </c>
      <c r="C787" s="13">
        <v>950</v>
      </c>
      <c r="D787" s="14">
        <f t="shared" si="7"/>
        <v>5.55555555555556</v>
      </c>
    </row>
    <row r="788" ht="22" hidden="1" customHeight="1" spans="1:4">
      <c r="A788" s="12" t="s">
        <v>9</v>
      </c>
      <c r="B788" s="13"/>
      <c r="C788" s="13"/>
      <c r="D788" s="14"/>
    </row>
    <row r="789" ht="22" hidden="1" customHeight="1" spans="1:4">
      <c r="A789" s="12" t="s">
        <v>10</v>
      </c>
      <c r="B789" s="13"/>
      <c r="C789" s="13"/>
      <c r="D789" s="14"/>
    </row>
    <row r="790" ht="22" customHeight="1" spans="1:4">
      <c r="A790" s="12" t="s">
        <v>588</v>
      </c>
      <c r="B790" s="13">
        <v>600</v>
      </c>
      <c r="C790" s="13">
        <v>700</v>
      </c>
      <c r="D790" s="14">
        <f t="shared" si="7"/>
        <v>16.6666666666667</v>
      </c>
    </row>
    <row r="791" ht="22" hidden="1" customHeight="1" spans="1:4">
      <c r="A791" s="12" t="s">
        <v>589</v>
      </c>
      <c r="B791" s="13"/>
      <c r="C791" s="13"/>
      <c r="D791" s="14"/>
    </row>
    <row r="792" ht="22" hidden="1" customHeight="1" spans="1:4">
      <c r="A792" s="12" t="s">
        <v>590</v>
      </c>
      <c r="B792" s="13">
        <v>0</v>
      </c>
      <c r="C792" s="13"/>
      <c r="D792" s="14"/>
    </row>
    <row r="793" ht="22" hidden="1" customHeight="1" spans="1:4">
      <c r="A793" s="12" t="s">
        <v>591</v>
      </c>
      <c r="B793" s="13"/>
      <c r="C793" s="13"/>
      <c r="D793" s="14"/>
    </row>
    <row r="794" ht="22" hidden="1" customHeight="1" spans="1:4">
      <c r="A794" s="12" t="s">
        <v>592</v>
      </c>
      <c r="B794" s="13"/>
      <c r="C794" s="13"/>
      <c r="D794" s="14"/>
    </row>
    <row r="795" ht="22" hidden="1" customHeight="1" spans="1:4">
      <c r="A795" s="12" t="s">
        <v>593</v>
      </c>
      <c r="B795" s="13"/>
      <c r="C795" s="13"/>
      <c r="D795" s="14"/>
    </row>
    <row r="796" ht="22" hidden="1" customHeight="1" spans="1:4">
      <c r="A796" s="12" t="s">
        <v>594</v>
      </c>
      <c r="B796" s="13"/>
      <c r="C796" s="13"/>
      <c r="D796" s="14"/>
    </row>
    <row r="797" ht="22" hidden="1" customHeight="1" spans="1:4">
      <c r="A797" s="12" t="s">
        <v>595</v>
      </c>
      <c r="B797" s="25"/>
      <c r="C797" s="25"/>
      <c r="D797" s="14"/>
    </row>
    <row r="798" ht="22" customHeight="1" spans="1:4">
      <c r="A798" s="12" t="s">
        <v>596</v>
      </c>
      <c r="B798" s="13">
        <v>3000</v>
      </c>
      <c r="C798" s="13">
        <v>3200</v>
      </c>
      <c r="D798" s="14">
        <f>(C798/B798-1)*100</f>
        <v>6.66666666666667</v>
      </c>
    </row>
    <row r="799" ht="22" hidden="1" customHeight="1" spans="1:4">
      <c r="A799" s="12" t="s">
        <v>597</v>
      </c>
      <c r="B799" s="13"/>
      <c r="C799" s="13"/>
      <c r="D799" s="14"/>
    </row>
    <row r="800" ht="22" customHeight="1" spans="1:4">
      <c r="A800" s="12" t="s">
        <v>598</v>
      </c>
      <c r="B800" s="13">
        <v>3000</v>
      </c>
      <c r="C800" s="13">
        <v>3200</v>
      </c>
      <c r="D800" s="14">
        <f>(C800/B800-1)*100</f>
        <v>6.66666666666667</v>
      </c>
    </row>
    <row r="801" ht="22" customHeight="1" spans="1:4">
      <c r="A801" s="12" t="s">
        <v>599</v>
      </c>
      <c r="B801" s="13">
        <v>500</v>
      </c>
      <c r="C801" s="13">
        <v>832</v>
      </c>
      <c r="D801" s="14">
        <f t="shared" ref="D801:D806" si="8">(C801/B801-1)*100</f>
        <v>66.4</v>
      </c>
    </row>
    <row r="802" ht="22" hidden="1" customHeight="1" spans="1:4">
      <c r="A802" s="12" t="s">
        <v>600</v>
      </c>
      <c r="B802" s="25"/>
      <c r="C802" s="25"/>
      <c r="D802" s="14"/>
    </row>
    <row r="803" ht="22" hidden="1" customHeight="1" spans="1:4">
      <c r="A803" s="12" t="s">
        <v>601</v>
      </c>
      <c r="B803" s="25"/>
      <c r="C803" s="25"/>
      <c r="D803" s="14"/>
    </row>
    <row r="804" ht="22" customHeight="1" spans="1:4">
      <c r="A804" s="12" t="s">
        <v>602</v>
      </c>
      <c r="B804" s="13">
        <f>B805+B831+B856+B884+B895+B902</f>
        <v>60235</v>
      </c>
      <c r="C804" s="13">
        <f>C805+C831+C856+C884+C895+C902+C912</f>
        <v>94169</v>
      </c>
      <c r="D804" s="14">
        <f t="shared" si="8"/>
        <v>56.3360172657093</v>
      </c>
    </row>
    <row r="805" ht="22" customHeight="1" spans="1:4">
      <c r="A805" s="12" t="s">
        <v>603</v>
      </c>
      <c r="B805" s="13">
        <f>SUM(B806:B830)</f>
        <v>13931</v>
      </c>
      <c r="C805" s="13">
        <f>SUM(C806:C830)</f>
        <v>5800</v>
      </c>
      <c r="D805" s="14">
        <f t="shared" si="8"/>
        <v>-58.3662335797861</v>
      </c>
    </row>
    <row r="806" ht="22" customHeight="1" spans="1:4">
      <c r="A806" s="12" t="s">
        <v>8</v>
      </c>
      <c r="B806" s="13">
        <v>250</v>
      </c>
      <c r="C806" s="13">
        <v>300</v>
      </c>
      <c r="D806" s="14">
        <f t="shared" si="8"/>
        <v>20</v>
      </c>
    </row>
    <row r="807" ht="22" hidden="1" customHeight="1" spans="1:4">
      <c r="A807" s="12" t="s">
        <v>9</v>
      </c>
      <c r="B807" s="13"/>
      <c r="C807" s="13"/>
      <c r="D807" s="14"/>
    </row>
    <row r="808" ht="22" hidden="1" customHeight="1" spans="1:4">
      <c r="A808" s="12" t="s">
        <v>10</v>
      </c>
      <c r="B808" s="13"/>
      <c r="C808" s="13"/>
      <c r="D808" s="14"/>
    </row>
    <row r="809" ht="22" customHeight="1" spans="1:4">
      <c r="A809" s="12" t="s">
        <v>17</v>
      </c>
      <c r="B809" s="13">
        <v>5100</v>
      </c>
      <c r="C809" s="13">
        <v>5500</v>
      </c>
      <c r="D809" s="14">
        <f>(C809/B809-1)*100</f>
        <v>7.84313725490196</v>
      </c>
    </row>
    <row r="810" ht="22" hidden="1" customHeight="1" spans="1:4">
      <c r="A810" s="12" t="s">
        <v>604</v>
      </c>
      <c r="B810" s="13"/>
      <c r="C810" s="13"/>
      <c r="D810" s="14"/>
    </row>
    <row r="811" ht="22" hidden="1" customHeight="1" spans="1:4">
      <c r="A811" s="12" t="s">
        <v>605</v>
      </c>
      <c r="B811" s="13"/>
      <c r="C811" s="13"/>
      <c r="D811" s="14"/>
    </row>
    <row r="812" ht="22" hidden="1" customHeight="1" spans="1:4">
      <c r="A812" s="12" t="s">
        <v>606</v>
      </c>
      <c r="B812" s="13"/>
      <c r="C812" s="13"/>
      <c r="D812" s="14"/>
    </row>
    <row r="813" ht="22" hidden="1" customHeight="1" spans="1:4">
      <c r="A813" s="12" t="s">
        <v>607</v>
      </c>
      <c r="B813" s="13"/>
      <c r="C813" s="13"/>
      <c r="D813" s="14"/>
    </row>
    <row r="814" ht="22" hidden="1" customHeight="1" spans="1:4">
      <c r="A814" s="12" t="s">
        <v>608</v>
      </c>
      <c r="B814" s="13"/>
      <c r="C814" s="13"/>
      <c r="D814" s="14"/>
    </row>
    <row r="815" ht="22" hidden="1" customHeight="1" spans="1:4">
      <c r="A815" s="12" t="s">
        <v>609</v>
      </c>
      <c r="B815" s="13"/>
      <c r="C815" s="13"/>
      <c r="D815" s="14"/>
    </row>
    <row r="816" ht="22" hidden="1" customHeight="1" spans="1:4">
      <c r="A816" s="12" t="s">
        <v>610</v>
      </c>
      <c r="B816" s="13"/>
      <c r="C816" s="13"/>
      <c r="D816" s="14"/>
    </row>
    <row r="817" ht="22" hidden="1" customHeight="1" spans="1:4">
      <c r="A817" s="12" t="s">
        <v>611</v>
      </c>
      <c r="B817" s="13"/>
      <c r="C817" s="13"/>
      <c r="D817" s="14"/>
    </row>
    <row r="818" ht="22" hidden="1" customHeight="1" spans="1:4">
      <c r="A818" s="12" t="s">
        <v>612</v>
      </c>
      <c r="B818" s="13"/>
      <c r="C818" s="13"/>
      <c r="D818" s="14"/>
    </row>
    <row r="819" ht="22" hidden="1" customHeight="1" spans="1:4">
      <c r="A819" s="12" t="s">
        <v>613</v>
      </c>
      <c r="B819" s="13"/>
      <c r="C819" s="13"/>
      <c r="D819" s="14"/>
    </row>
    <row r="820" ht="22" hidden="1" customHeight="1" spans="1:4">
      <c r="A820" s="12" t="s">
        <v>614</v>
      </c>
      <c r="B820" s="13"/>
      <c r="C820" s="13"/>
      <c r="D820" s="14"/>
    </row>
    <row r="821" ht="22" hidden="1" customHeight="1" spans="1:4">
      <c r="A821" s="12" t="s">
        <v>615</v>
      </c>
      <c r="B821" s="13"/>
      <c r="C821" s="13"/>
      <c r="D821" s="14"/>
    </row>
    <row r="822" ht="22" hidden="1" customHeight="1" spans="1:4">
      <c r="A822" s="12" t="s">
        <v>616</v>
      </c>
      <c r="B822" s="13"/>
      <c r="C822" s="13"/>
      <c r="D822" s="14"/>
    </row>
    <row r="823" ht="22" hidden="1" customHeight="1" spans="1:4">
      <c r="A823" s="12" t="s">
        <v>617</v>
      </c>
      <c r="B823" s="13"/>
      <c r="C823" s="13"/>
      <c r="D823" s="14"/>
    </row>
    <row r="824" ht="22" hidden="1" customHeight="1" spans="1:4">
      <c r="A824" s="12" t="s">
        <v>618</v>
      </c>
      <c r="B824" s="13"/>
      <c r="C824" s="13"/>
      <c r="D824" s="14"/>
    </row>
    <row r="825" ht="22" hidden="1" customHeight="1" spans="1:4">
      <c r="A825" s="12" t="s">
        <v>619</v>
      </c>
      <c r="B825" s="13"/>
      <c r="C825" s="13"/>
      <c r="D825" s="14"/>
    </row>
    <row r="826" ht="22" hidden="1" customHeight="1" spans="1:4">
      <c r="A826" s="12" t="s">
        <v>620</v>
      </c>
      <c r="B826" s="13"/>
      <c r="C826" s="13"/>
      <c r="D826" s="14"/>
    </row>
    <row r="827" ht="22" hidden="1" customHeight="1" spans="1:4">
      <c r="A827" s="12" t="s">
        <v>621</v>
      </c>
      <c r="B827" s="13"/>
      <c r="C827" s="13"/>
      <c r="D827" s="14"/>
    </row>
    <row r="828" ht="22" hidden="1" customHeight="1" spans="1:4">
      <c r="A828" s="12" t="s">
        <v>622</v>
      </c>
      <c r="B828" s="13"/>
      <c r="C828" s="13"/>
      <c r="D828" s="14"/>
    </row>
    <row r="829" ht="22" hidden="1" customHeight="1" spans="1:4">
      <c r="A829" s="12" t="s">
        <v>623</v>
      </c>
      <c r="B829" s="13">
        <v>8581</v>
      </c>
      <c r="C829" s="13"/>
      <c r="D829" s="14"/>
    </row>
    <row r="830" ht="22" hidden="1" customHeight="1" spans="1:4">
      <c r="A830" s="12" t="s">
        <v>624</v>
      </c>
      <c r="B830" s="13"/>
      <c r="C830" s="13"/>
      <c r="D830" s="14" t="e">
        <f>(C830/B830-1)*100</f>
        <v>#DIV/0!</v>
      </c>
    </row>
    <row r="831" ht="22" customHeight="1" spans="1:4">
      <c r="A831" s="12" t="s">
        <v>625</v>
      </c>
      <c r="B831" s="13">
        <f>SUM(B832:B855)</f>
        <v>7200</v>
      </c>
      <c r="C831" s="13">
        <f>SUM(C832:C855)</f>
        <v>8505</v>
      </c>
      <c r="D831" s="14">
        <f>(C831/B831-1)*100</f>
        <v>18.125</v>
      </c>
    </row>
    <row r="832" ht="22" customHeight="1" spans="1:4">
      <c r="A832" s="12" t="s">
        <v>8</v>
      </c>
      <c r="B832" s="13">
        <v>420</v>
      </c>
      <c r="C832" s="13">
        <v>450</v>
      </c>
      <c r="D832" s="14">
        <f>(C832/B832-1)*100</f>
        <v>7.14285714285714</v>
      </c>
    </row>
    <row r="833" ht="22" hidden="1" customHeight="1" spans="1:4">
      <c r="A833" s="12" t="s">
        <v>9</v>
      </c>
      <c r="B833" s="13"/>
      <c r="C833" s="13"/>
      <c r="D833" s="14"/>
    </row>
    <row r="834" ht="22" hidden="1" customHeight="1" spans="1:4">
      <c r="A834" s="12" t="s">
        <v>10</v>
      </c>
      <c r="B834" s="13"/>
      <c r="C834" s="13"/>
      <c r="D834" s="14"/>
    </row>
    <row r="835" ht="22" customHeight="1" spans="1:4">
      <c r="A835" s="12" t="s">
        <v>626</v>
      </c>
      <c r="B835" s="13">
        <v>2000</v>
      </c>
      <c r="C835" s="13">
        <v>2100</v>
      </c>
      <c r="D835" s="14">
        <f>(C835/B835-1)*100</f>
        <v>5</v>
      </c>
    </row>
    <row r="836" ht="22" hidden="1" customHeight="1" spans="1:4">
      <c r="A836" s="12" t="s">
        <v>627</v>
      </c>
      <c r="B836" s="13"/>
      <c r="C836" s="13"/>
      <c r="D836" s="14"/>
    </row>
    <row r="837" ht="22" hidden="1" customHeight="1" spans="1:4">
      <c r="A837" s="12" t="s">
        <v>628</v>
      </c>
      <c r="B837" s="13"/>
      <c r="C837" s="13"/>
      <c r="D837" s="14"/>
    </row>
    <row r="838" ht="22" hidden="1" customHeight="1" spans="1:4">
      <c r="A838" s="12" t="s">
        <v>629</v>
      </c>
      <c r="B838" s="13"/>
      <c r="C838" s="13"/>
      <c r="D838" s="14"/>
    </row>
    <row r="839" ht="22" hidden="1" customHeight="1" spans="1:4">
      <c r="A839" s="12" t="s">
        <v>630</v>
      </c>
      <c r="B839" s="13"/>
      <c r="C839" s="13"/>
      <c r="D839" s="14"/>
    </row>
    <row r="840" ht="22" hidden="1" customHeight="1" spans="1:4">
      <c r="A840" s="12" t="s">
        <v>631</v>
      </c>
      <c r="B840" s="13"/>
      <c r="C840" s="13"/>
      <c r="D840" s="14"/>
    </row>
    <row r="841" ht="22" hidden="1" customHeight="1" spans="1:4">
      <c r="A841" s="12" t="s">
        <v>632</v>
      </c>
      <c r="B841" s="13"/>
      <c r="C841" s="13"/>
      <c r="D841" s="14"/>
    </row>
    <row r="842" ht="22" hidden="1" customHeight="1" spans="1:4">
      <c r="A842" s="12" t="s">
        <v>633</v>
      </c>
      <c r="B842" s="13"/>
      <c r="C842" s="13"/>
      <c r="D842" s="14"/>
    </row>
    <row r="843" ht="22" hidden="1" customHeight="1" spans="1:4">
      <c r="A843" s="12" t="s">
        <v>634</v>
      </c>
      <c r="B843" s="13"/>
      <c r="C843" s="13"/>
      <c r="D843" s="14" t="e">
        <f>(C843/B843-1)*100</f>
        <v>#DIV/0!</v>
      </c>
    </row>
    <row r="844" ht="22" hidden="1" customHeight="1" spans="1:4">
      <c r="A844" s="12" t="s">
        <v>635</v>
      </c>
      <c r="B844" s="13"/>
      <c r="C844" s="13"/>
      <c r="D844" s="14"/>
    </row>
    <row r="845" ht="22" hidden="1" customHeight="1" spans="1:4">
      <c r="A845" s="12" t="s">
        <v>636</v>
      </c>
      <c r="B845" s="13"/>
      <c r="C845" s="13"/>
      <c r="D845" s="14"/>
    </row>
    <row r="846" ht="22" hidden="1" customHeight="1" spans="1:4">
      <c r="A846" s="12" t="s">
        <v>637</v>
      </c>
      <c r="B846" s="13"/>
      <c r="C846" s="13"/>
      <c r="D846" s="14"/>
    </row>
    <row r="847" ht="22" hidden="1" customHeight="1" spans="1:4">
      <c r="A847" s="12" t="s">
        <v>638</v>
      </c>
      <c r="B847" s="13"/>
      <c r="C847" s="13"/>
      <c r="D847" s="14"/>
    </row>
    <row r="848" ht="22" hidden="1" customHeight="1" spans="1:4">
      <c r="A848" s="12" t="s">
        <v>639</v>
      </c>
      <c r="B848" s="13"/>
      <c r="C848" s="13"/>
      <c r="D848" s="14"/>
    </row>
    <row r="849" ht="22" hidden="1" customHeight="1" spans="1:4">
      <c r="A849" s="12" t="s">
        <v>640</v>
      </c>
      <c r="B849" s="13"/>
      <c r="C849" s="13"/>
      <c r="D849" s="14"/>
    </row>
    <row r="850" ht="22" hidden="1" customHeight="1" spans="1:4">
      <c r="A850" s="12" t="s">
        <v>641</v>
      </c>
      <c r="B850" s="13"/>
      <c r="C850" s="13"/>
      <c r="D850" s="14"/>
    </row>
    <row r="851" ht="22" hidden="1" customHeight="1" spans="1:4">
      <c r="A851" s="12" t="s">
        <v>642</v>
      </c>
      <c r="B851" s="13"/>
      <c r="C851" s="13"/>
      <c r="D851" s="14"/>
    </row>
    <row r="852" ht="22" hidden="1" customHeight="1" spans="1:4">
      <c r="A852" s="12" t="s">
        <v>643</v>
      </c>
      <c r="B852" s="13"/>
      <c r="C852" s="13"/>
      <c r="D852" s="14"/>
    </row>
    <row r="853" ht="22" hidden="1" customHeight="1" spans="1:4">
      <c r="A853" s="12" t="s">
        <v>644</v>
      </c>
      <c r="B853" s="13"/>
      <c r="C853" s="13"/>
      <c r="D853" s="14"/>
    </row>
    <row r="854" ht="22" hidden="1" customHeight="1" spans="1:4">
      <c r="A854" s="12" t="s">
        <v>610</v>
      </c>
      <c r="B854" s="13"/>
      <c r="C854" s="13"/>
      <c r="D854" s="14"/>
    </row>
    <row r="855" ht="22" customHeight="1" spans="1:4">
      <c r="A855" s="12" t="s">
        <v>645</v>
      </c>
      <c r="B855" s="13">
        <f>6200-1420</f>
        <v>4780</v>
      </c>
      <c r="C855" s="13">
        <v>5955</v>
      </c>
      <c r="D855" s="14">
        <f>(C855/B855-1)*100</f>
        <v>24.581589958159</v>
      </c>
    </row>
    <row r="856" ht="22" customHeight="1" spans="1:4">
      <c r="A856" s="12" t="s">
        <v>646</v>
      </c>
      <c r="B856" s="13">
        <f>SUM(B857:B883)</f>
        <v>3220</v>
      </c>
      <c r="C856" s="13">
        <f>SUM(C857:C883)</f>
        <v>1958</v>
      </c>
      <c r="D856" s="14">
        <f>(C856/B856-1)*100</f>
        <v>-39.1925465838509</v>
      </c>
    </row>
    <row r="857" ht="22" customHeight="1" spans="1:4">
      <c r="A857" s="12" t="s">
        <v>8</v>
      </c>
      <c r="B857" s="13">
        <v>220</v>
      </c>
      <c r="C857" s="13">
        <v>240</v>
      </c>
      <c r="D857" s="14">
        <f>(C857/B857-1)*100</f>
        <v>9.09090909090908</v>
      </c>
    </row>
    <row r="858" ht="22" hidden="1" customHeight="1" spans="1:4">
      <c r="A858" s="12" t="s">
        <v>9</v>
      </c>
      <c r="B858" s="13"/>
      <c r="C858" s="13"/>
      <c r="D858" s="14"/>
    </row>
    <row r="859" ht="22" hidden="1" customHeight="1" spans="1:4">
      <c r="A859" s="12" t="s">
        <v>10</v>
      </c>
      <c r="B859" s="13"/>
      <c r="C859" s="13"/>
      <c r="D859" s="14"/>
    </row>
    <row r="860" ht="22" hidden="1" customHeight="1" spans="1:4">
      <c r="A860" s="12" t="s">
        <v>647</v>
      </c>
      <c r="B860" s="13"/>
      <c r="C860" s="13"/>
      <c r="D860" s="14" t="e">
        <f>(C860/B860-1)*100</f>
        <v>#DIV/0!</v>
      </c>
    </row>
    <row r="861" ht="22" customHeight="1" spans="1:4">
      <c r="A861" s="12" t="s">
        <v>648</v>
      </c>
      <c r="B861" s="13">
        <v>3000</v>
      </c>
      <c r="C861" s="13">
        <v>1344</v>
      </c>
      <c r="D861" s="14">
        <f>(C861/B861-1)*100</f>
        <v>-55.2</v>
      </c>
    </row>
    <row r="862" ht="22" hidden="1" customHeight="1" spans="1:4">
      <c r="A862" s="12" t="s">
        <v>649</v>
      </c>
      <c r="B862" s="13"/>
      <c r="C862" s="13"/>
      <c r="D862" s="14"/>
    </row>
    <row r="863" ht="22" hidden="1" customHeight="1" spans="1:4">
      <c r="A863" s="12" t="s">
        <v>650</v>
      </c>
      <c r="B863" s="13"/>
      <c r="C863" s="13"/>
      <c r="D863" s="14"/>
    </row>
    <row r="864" ht="22" hidden="1" customHeight="1" spans="1:4">
      <c r="A864" s="12" t="s">
        <v>651</v>
      </c>
      <c r="B864" s="13"/>
      <c r="C864" s="13"/>
      <c r="D864" s="14"/>
    </row>
    <row r="865" ht="22" hidden="1" customHeight="1" spans="1:4">
      <c r="A865" s="12" t="s">
        <v>652</v>
      </c>
      <c r="B865" s="13"/>
      <c r="C865" s="13"/>
      <c r="D865" s="14"/>
    </row>
    <row r="866" ht="22" hidden="1" customHeight="1" spans="1:4">
      <c r="A866" s="12" t="s">
        <v>653</v>
      </c>
      <c r="B866" s="13"/>
      <c r="C866" s="13"/>
      <c r="D866" s="14"/>
    </row>
    <row r="867" ht="22" hidden="1" customHeight="1" spans="1:4">
      <c r="A867" s="12" t="s">
        <v>654</v>
      </c>
      <c r="B867" s="13"/>
      <c r="C867" s="13"/>
      <c r="D867" s="14"/>
    </row>
    <row r="868" ht="22" hidden="1" customHeight="1" spans="1:4">
      <c r="A868" s="12" t="s">
        <v>655</v>
      </c>
      <c r="B868" s="13"/>
      <c r="C868" s="13"/>
      <c r="D868" s="14"/>
    </row>
    <row r="869" ht="22" hidden="1" customHeight="1" spans="1:4">
      <c r="A869" s="12" t="s">
        <v>656</v>
      </c>
      <c r="B869" s="13"/>
      <c r="C869" s="13"/>
      <c r="D869" s="14"/>
    </row>
    <row r="870" ht="22" hidden="1" customHeight="1" spans="1:4">
      <c r="A870" s="12" t="s">
        <v>657</v>
      </c>
      <c r="B870" s="13"/>
      <c r="C870" s="13"/>
      <c r="D870" s="14" t="e">
        <f>(C870/B870-1)*100</f>
        <v>#DIV/0!</v>
      </c>
    </row>
    <row r="871" ht="22" hidden="1" customHeight="1" spans="1:4">
      <c r="A871" s="12" t="s">
        <v>658</v>
      </c>
      <c r="B871" s="13"/>
      <c r="C871" s="13"/>
      <c r="D871" s="14"/>
    </row>
    <row r="872" ht="22" hidden="1" customHeight="1" spans="1:4">
      <c r="A872" s="12" t="s">
        <v>659</v>
      </c>
      <c r="B872" s="13"/>
      <c r="C872" s="13"/>
      <c r="D872" s="14"/>
    </row>
    <row r="873" ht="22" hidden="1" customHeight="1" spans="1:4">
      <c r="A873" s="12" t="s">
        <v>660</v>
      </c>
      <c r="B873" s="13"/>
      <c r="C873" s="13"/>
      <c r="D873" s="14"/>
    </row>
    <row r="874" ht="22" hidden="1" customHeight="1" spans="1:4">
      <c r="A874" s="12" t="s">
        <v>661</v>
      </c>
      <c r="B874" s="13"/>
      <c r="C874" s="13"/>
      <c r="D874" s="14"/>
    </row>
    <row r="875" ht="22" hidden="1" customHeight="1" spans="1:4">
      <c r="A875" s="12" t="s">
        <v>662</v>
      </c>
      <c r="B875" s="13"/>
      <c r="C875" s="13"/>
      <c r="D875" s="14"/>
    </row>
    <row r="876" ht="22" customHeight="1" spans="1:4">
      <c r="A876" s="12" t="s">
        <v>663</v>
      </c>
      <c r="B876" s="13"/>
      <c r="C876" s="13">
        <v>374</v>
      </c>
      <c r="D876" s="14"/>
    </row>
    <row r="877" ht="22" hidden="1" customHeight="1" spans="1:4">
      <c r="A877" s="12" t="s">
        <v>664</v>
      </c>
      <c r="B877" s="13"/>
      <c r="C877" s="13"/>
      <c r="D877" s="14"/>
    </row>
    <row r="878" ht="22" hidden="1" customHeight="1" spans="1:4">
      <c r="A878" s="12" t="s">
        <v>638</v>
      </c>
      <c r="B878" s="13"/>
      <c r="C878" s="13"/>
      <c r="D878" s="14"/>
    </row>
    <row r="879" ht="22" hidden="1" customHeight="1" spans="1:4">
      <c r="A879" s="12" t="s">
        <v>665</v>
      </c>
      <c r="B879" s="13"/>
      <c r="C879" s="13"/>
      <c r="D879" s="14"/>
    </row>
    <row r="880" ht="22" hidden="1" customHeight="1" spans="1:4">
      <c r="A880" s="12" t="s">
        <v>666</v>
      </c>
      <c r="B880" s="13"/>
      <c r="C880" s="13"/>
      <c r="D880" s="14"/>
    </row>
    <row r="881" ht="22" hidden="1" customHeight="1" spans="1:4">
      <c r="A881" s="12" t="s">
        <v>667</v>
      </c>
      <c r="B881" s="13"/>
      <c r="C881" s="13"/>
      <c r="D881" s="14"/>
    </row>
    <row r="882" ht="22" hidden="1" customHeight="1" spans="1:4">
      <c r="A882" s="12" t="s">
        <v>668</v>
      </c>
      <c r="B882" s="13"/>
      <c r="C882" s="13"/>
      <c r="D882" s="14"/>
    </row>
    <row r="883" ht="22" hidden="1" customHeight="1" spans="1:4">
      <c r="A883" s="12" t="s">
        <v>669</v>
      </c>
      <c r="B883" s="13"/>
      <c r="C883" s="13"/>
      <c r="D883" s="14"/>
    </row>
    <row r="884" ht="22" customHeight="1" spans="1:4">
      <c r="A884" s="12" t="s">
        <v>670</v>
      </c>
      <c r="B884" s="13">
        <f>SUM(B885:B894)</f>
        <v>31771</v>
      </c>
      <c r="C884" s="13">
        <f>SUM(C885:C894)</f>
        <v>33296</v>
      </c>
      <c r="D884" s="14">
        <f>(C884/B884-1)*100</f>
        <v>4.79997481980423</v>
      </c>
    </row>
    <row r="885" ht="22" customHeight="1" spans="1:4">
      <c r="A885" s="12" t="s">
        <v>8</v>
      </c>
      <c r="B885" s="13">
        <v>400</v>
      </c>
      <c r="C885" s="13">
        <v>430</v>
      </c>
      <c r="D885" s="14">
        <f>(C885/B885-1)*100</f>
        <v>7.5</v>
      </c>
    </row>
    <row r="886" ht="22" hidden="1" customHeight="1" spans="1:4">
      <c r="A886" s="12" t="s">
        <v>9</v>
      </c>
      <c r="B886" s="13"/>
      <c r="C886" s="13"/>
      <c r="D886" s="14"/>
    </row>
    <row r="887" ht="22" hidden="1" customHeight="1" spans="1:4">
      <c r="A887" s="12" t="s">
        <v>10</v>
      </c>
      <c r="B887" s="13"/>
      <c r="C887" s="13"/>
      <c r="D887" s="14"/>
    </row>
    <row r="888" ht="22" hidden="1" customHeight="1" spans="1:4">
      <c r="A888" s="12" t="s">
        <v>671</v>
      </c>
      <c r="B888" s="13"/>
      <c r="C888" s="13"/>
      <c r="D888" s="14"/>
    </row>
    <row r="889" ht="22" hidden="1" customHeight="1" spans="1:4">
      <c r="A889" s="12" t="s">
        <v>672</v>
      </c>
      <c r="B889" s="13"/>
      <c r="C889" s="13"/>
      <c r="D889" s="14"/>
    </row>
    <row r="890" ht="22" hidden="1" customHeight="1" spans="1:4">
      <c r="A890" s="12" t="s">
        <v>673</v>
      </c>
      <c r="B890" s="13"/>
      <c r="C890" s="13"/>
      <c r="D890" s="14"/>
    </row>
    <row r="891" ht="22" hidden="1" customHeight="1" spans="1:4">
      <c r="A891" s="12" t="s">
        <v>674</v>
      </c>
      <c r="B891" s="13"/>
      <c r="C891" s="13"/>
      <c r="D891" s="14"/>
    </row>
    <row r="892" ht="22" hidden="1" customHeight="1" spans="1:4">
      <c r="A892" s="12" t="s">
        <v>675</v>
      </c>
      <c r="B892" s="13"/>
      <c r="C892" s="13"/>
      <c r="D892" s="14"/>
    </row>
    <row r="893" ht="22" hidden="1" customHeight="1" spans="1:4">
      <c r="A893" s="12" t="s">
        <v>676</v>
      </c>
      <c r="B893" s="13"/>
      <c r="C893" s="13"/>
      <c r="D893" s="14"/>
    </row>
    <row r="894" ht="22" customHeight="1" spans="1:4">
      <c r="A894" s="12" t="s">
        <v>677</v>
      </c>
      <c r="B894" s="26">
        <f>-28864+60235</f>
        <v>31371</v>
      </c>
      <c r="C894" s="26">
        <f>22065+10801</f>
        <v>32866</v>
      </c>
      <c r="D894" s="14">
        <f>(C894/B894-1)*100</f>
        <v>4.76554779892258</v>
      </c>
    </row>
    <row r="895" ht="22" customHeight="1" spans="1:4">
      <c r="A895" s="12" t="s">
        <v>678</v>
      </c>
      <c r="B895" s="26">
        <f>SUM(B896:B901)</f>
        <v>3232</v>
      </c>
      <c r="C895" s="26">
        <f>SUM(C896:C901)</f>
        <v>3794</v>
      </c>
      <c r="D895" s="14">
        <f>(C895/B895-1)*100</f>
        <v>17.3886138613861</v>
      </c>
    </row>
    <row r="896" ht="22" hidden="1" customHeight="1" spans="1:4">
      <c r="A896" s="12" t="s">
        <v>679</v>
      </c>
      <c r="B896" s="13"/>
      <c r="C896" s="13"/>
      <c r="D896" s="14"/>
    </row>
    <row r="897" ht="22" hidden="1" customHeight="1" spans="1:4">
      <c r="A897" s="12" t="s">
        <v>680</v>
      </c>
      <c r="B897" s="13"/>
      <c r="C897" s="13"/>
      <c r="D897" s="14"/>
    </row>
    <row r="898" ht="22" hidden="1" customHeight="1" spans="1:4">
      <c r="A898" s="12" t="s">
        <v>681</v>
      </c>
      <c r="B898" s="13"/>
      <c r="C898" s="13"/>
      <c r="D898" s="14"/>
    </row>
    <row r="899" ht="22" hidden="1" customHeight="1" spans="1:4">
      <c r="A899" s="12" t="s">
        <v>682</v>
      </c>
      <c r="B899" s="13"/>
      <c r="C899" s="13"/>
      <c r="D899" s="14"/>
    </row>
    <row r="900" ht="22" hidden="1" customHeight="1" spans="1:4">
      <c r="A900" s="12" t="s">
        <v>683</v>
      </c>
      <c r="B900" s="13"/>
      <c r="C900" s="13"/>
      <c r="D900" s="14"/>
    </row>
    <row r="901" ht="22" customHeight="1" spans="1:4">
      <c r="A901" s="12" t="s">
        <v>684</v>
      </c>
      <c r="B901" s="26">
        <v>3232</v>
      </c>
      <c r="C901" s="26">
        <v>3794</v>
      </c>
      <c r="D901" s="14">
        <f>(C901/B901-1)*100</f>
        <v>17.3886138613861</v>
      </c>
    </row>
    <row r="902" ht="22" customHeight="1" spans="1:4">
      <c r="A902" s="12" t="s">
        <v>685</v>
      </c>
      <c r="B902" s="26">
        <f>SUM(B903:B908)</f>
        <v>881</v>
      </c>
      <c r="C902" s="26">
        <f>SUM(C903:C908)</f>
        <v>3264</v>
      </c>
      <c r="D902" s="14">
        <f>(C902/B902-1)*100</f>
        <v>270.488081725312</v>
      </c>
    </row>
    <row r="903" ht="22" hidden="1" customHeight="1" spans="1:4">
      <c r="A903" s="12" t="s">
        <v>686</v>
      </c>
      <c r="B903" s="13"/>
      <c r="C903" s="13"/>
      <c r="D903" s="14"/>
    </row>
    <row r="904" ht="22" hidden="1" customHeight="1" spans="1:4">
      <c r="A904" s="12" t="s">
        <v>687</v>
      </c>
      <c r="B904" s="13"/>
      <c r="C904" s="13"/>
      <c r="D904" s="14"/>
    </row>
    <row r="905" ht="22" customHeight="1" spans="1:4">
      <c r="A905" s="12" t="s">
        <v>688</v>
      </c>
      <c r="B905" s="26"/>
      <c r="C905" s="26">
        <v>2587</v>
      </c>
      <c r="D905" s="14"/>
    </row>
    <row r="906" ht="22" hidden="1" customHeight="1" spans="1:4">
      <c r="A906" s="12" t="s">
        <v>689</v>
      </c>
      <c r="B906" s="13"/>
      <c r="C906" s="13"/>
      <c r="D906" s="14"/>
    </row>
    <row r="907" ht="22" hidden="1" customHeight="1" spans="1:4">
      <c r="A907" s="12" t="s">
        <v>690</v>
      </c>
      <c r="B907" s="13"/>
      <c r="C907" s="13"/>
      <c r="D907" s="14"/>
    </row>
    <row r="908" ht="22" customHeight="1" spans="1:4">
      <c r="A908" s="12" t="s">
        <v>691</v>
      </c>
      <c r="B908" s="26">
        <v>881</v>
      </c>
      <c r="C908" s="26">
        <v>677</v>
      </c>
      <c r="D908" s="14">
        <f>(C908/B908-1)*100</f>
        <v>-23.155505107832</v>
      </c>
    </row>
    <row r="909" ht="22" hidden="1" customHeight="1" spans="1:4">
      <c r="A909" s="12" t="s">
        <v>692</v>
      </c>
      <c r="B909" s="19">
        <f>SUM(B910:B911)</f>
        <v>0</v>
      </c>
      <c r="C909" s="19"/>
      <c r="D909" s="14"/>
    </row>
    <row r="910" ht="22" hidden="1" customHeight="1" spans="1:4">
      <c r="A910" s="12" t="s">
        <v>693</v>
      </c>
      <c r="B910" s="13"/>
      <c r="C910" s="13"/>
      <c r="D910" s="14"/>
    </row>
    <row r="911" ht="22" hidden="1" customHeight="1" spans="1:4">
      <c r="A911" s="12" t="s">
        <v>694</v>
      </c>
      <c r="B911" s="13"/>
      <c r="C911" s="13"/>
      <c r="D911" s="14"/>
    </row>
    <row r="912" ht="22" customHeight="1" spans="1:4">
      <c r="A912" s="12" t="s">
        <v>695</v>
      </c>
      <c r="B912" s="31">
        <f>SUM(B913:B914)</f>
        <v>0</v>
      </c>
      <c r="C912" s="31">
        <v>37552</v>
      </c>
      <c r="D912" s="14"/>
    </row>
    <row r="913" ht="22" hidden="1" customHeight="1" spans="1:4">
      <c r="A913" s="12" t="s">
        <v>696</v>
      </c>
      <c r="B913" s="13"/>
      <c r="C913" s="13"/>
      <c r="D913" s="14"/>
    </row>
    <row r="914" ht="22" customHeight="1" spans="1:4">
      <c r="A914" s="12" t="s">
        <v>697</v>
      </c>
      <c r="B914" s="26"/>
      <c r="C914" s="26">
        <v>37552</v>
      </c>
      <c r="D914" s="14"/>
    </row>
    <row r="915" ht="22" customHeight="1" spans="1:4">
      <c r="A915" s="32" t="s">
        <v>698</v>
      </c>
      <c r="B915" s="26">
        <f>B916+B939+B949+B959+B964+B971+B976</f>
        <v>5869</v>
      </c>
      <c r="C915" s="26">
        <f>C916+C939+C949+C959+C964+C971+C976</f>
        <v>1152</v>
      </c>
      <c r="D915" s="14">
        <f>(C915/B915-1)*100</f>
        <v>-80.3714431760095</v>
      </c>
    </row>
    <row r="916" ht="22" customHeight="1" spans="1:4">
      <c r="A916" s="12" t="s">
        <v>699</v>
      </c>
      <c r="B916" s="13">
        <f>SUM(B917:B938)</f>
        <v>3700</v>
      </c>
      <c r="C916" s="13">
        <f>SUM(C917:C938)</f>
        <v>1152</v>
      </c>
      <c r="D916" s="14">
        <f>(C916/B916-1)*100</f>
        <v>-68.8648648648649</v>
      </c>
    </row>
    <row r="917" ht="22" customHeight="1" spans="1:4">
      <c r="A917" s="12" t="s">
        <v>8</v>
      </c>
      <c r="B917" s="13">
        <v>700</v>
      </c>
      <c r="C917" s="13">
        <v>750</v>
      </c>
      <c r="D917" s="14">
        <f>(C917/B917-1)*100</f>
        <v>7.14285714285714</v>
      </c>
    </row>
    <row r="918" ht="22" hidden="1" customHeight="1" spans="1:4">
      <c r="A918" s="12" t="s">
        <v>9</v>
      </c>
      <c r="B918" s="13"/>
      <c r="C918" s="13"/>
      <c r="D918" s="14"/>
    </row>
    <row r="919" ht="22" hidden="1" customHeight="1" spans="1:4">
      <c r="A919" s="12" t="s">
        <v>10</v>
      </c>
      <c r="B919" s="13"/>
      <c r="C919" s="13"/>
      <c r="D919" s="14"/>
    </row>
    <row r="920" ht="22" hidden="1" customHeight="1" spans="1:4">
      <c r="A920" s="12" t="s">
        <v>700</v>
      </c>
      <c r="B920" s="13"/>
      <c r="C920" s="13"/>
      <c r="D920" s="14"/>
    </row>
    <row r="921" ht="22" hidden="1" customHeight="1" spans="1:4">
      <c r="A921" s="12" t="s">
        <v>701</v>
      </c>
      <c r="B921" s="13"/>
      <c r="C921" s="13"/>
      <c r="D921" s="14"/>
    </row>
    <row r="922" ht="22" hidden="1" customHeight="1" spans="1:4">
      <c r="A922" s="12" t="s">
        <v>702</v>
      </c>
      <c r="B922" s="13"/>
      <c r="C922" s="13"/>
      <c r="D922" s="14"/>
    </row>
    <row r="923" ht="22" hidden="1" customHeight="1" spans="1:4">
      <c r="A923" s="12" t="s">
        <v>703</v>
      </c>
      <c r="B923" s="13"/>
      <c r="C923" s="13"/>
      <c r="D923" s="14"/>
    </row>
    <row r="924" ht="22" hidden="1" customHeight="1" spans="1:4">
      <c r="A924" s="12" t="s">
        <v>704</v>
      </c>
      <c r="B924" s="13"/>
      <c r="C924" s="13"/>
      <c r="D924" s="14"/>
    </row>
    <row r="925" ht="22" hidden="1" customHeight="1" spans="1:4">
      <c r="A925" s="12" t="s">
        <v>705</v>
      </c>
      <c r="B925" s="13"/>
      <c r="C925" s="13"/>
      <c r="D925" s="14"/>
    </row>
    <row r="926" ht="22" hidden="1" customHeight="1" spans="1:4">
      <c r="A926" s="12" t="s">
        <v>706</v>
      </c>
      <c r="B926" s="13"/>
      <c r="C926" s="13"/>
      <c r="D926" s="14"/>
    </row>
    <row r="927" ht="22" hidden="1" customHeight="1" spans="1:4">
      <c r="A927" s="12" t="s">
        <v>707</v>
      </c>
      <c r="B927" s="13"/>
      <c r="C927" s="13"/>
      <c r="D927" s="14"/>
    </row>
    <row r="928" ht="22" hidden="1" customHeight="1" spans="1:4">
      <c r="A928" s="12" t="s">
        <v>708</v>
      </c>
      <c r="B928" s="13"/>
      <c r="C928" s="13"/>
      <c r="D928" s="14"/>
    </row>
    <row r="929" ht="22" hidden="1" customHeight="1" spans="1:4">
      <c r="A929" s="12" t="s">
        <v>709</v>
      </c>
      <c r="B929" s="13"/>
      <c r="C929" s="13"/>
      <c r="D929" s="14"/>
    </row>
    <row r="930" ht="22" hidden="1" customHeight="1" spans="1:4">
      <c r="A930" s="12" t="s">
        <v>710</v>
      </c>
      <c r="B930" s="13"/>
      <c r="C930" s="13"/>
      <c r="D930" s="14"/>
    </row>
    <row r="931" ht="22" hidden="1" customHeight="1" spans="1:4">
      <c r="A931" s="12" t="s">
        <v>711</v>
      </c>
      <c r="B931" s="13"/>
      <c r="C931" s="13"/>
      <c r="D931" s="14"/>
    </row>
    <row r="932" ht="22" hidden="1" customHeight="1" spans="1:4">
      <c r="A932" s="12" t="s">
        <v>712</v>
      </c>
      <c r="B932" s="13"/>
      <c r="C932" s="13"/>
      <c r="D932" s="14"/>
    </row>
    <row r="933" ht="22" hidden="1" customHeight="1" spans="1:4">
      <c r="A933" s="12" t="s">
        <v>713</v>
      </c>
      <c r="B933" s="13"/>
      <c r="C933" s="13"/>
      <c r="D933" s="14"/>
    </row>
    <row r="934" ht="22" hidden="1" customHeight="1" spans="1:4">
      <c r="A934" s="12" t="s">
        <v>714</v>
      </c>
      <c r="B934" s="13"/>
      <c r="C934" s="13"/>
      <c r="D934" s="14"/>
    </row>
    <row r="935" ht="22" hidden="1" customHeight="1" spans="1:4">
      <c r="A935" s="12" t="s">
        <v>715</v>
      </c>
      <c r="B935" s="13"/>
      <c r="C935" s="13"/>
      <c r="D935" s="14"/>
    </row>
    <row r="936" ht="22" hidden="1" customHeight="1" spans="1:4">
      <c r="A936" s="12" t="s">
        <v>716</v>
      </c>
      <c r="B936" s="13"/>
      <c r="C936" s="13"/>
      <c r="D936" s="14"/>
    </row>
    <row r="937" ht="22" hidden="1" customHeight="1" spans="1:4">
      <c r="A937" s="12" t="s">
        <v>717</v>
      </c>
      <c r="B937" s="13"/>
      <c r="C937" s="13"/>
      <c r="D937" s="14"/>
    </row>
    <row r="938" ht="22" customHeight="1" spans="1:4">
      <c r="A938" s="12" t="s">
        <v>718</v>
      </c>
      <c r="B938" s="13">
        <v>3000</v>
      </c>
      <c r="C938" s="13">
        <v>402</v>
      </c>
      <c r="D938" s="14">
        <f>(C938/B938-1)*100</f>
        <v>-86.6</v>
      </c>
    </row>
    <row r="939" ht="22" hidden="1" customHeight="1" spans="1:4">
      <c r="A939" s="12" t="s">
        <v>719</v>
      </c>
      <c r="B939" s="19">
        <f>SUM(B940:B948)</f>
        <v>0</v>
      </c>
      <c r="C939" s="19"/>
      <c r="D939" s="14"/>
    </row>
    <row r="940" ht="22" hidden="1" customHeight="1" spans="1:4">
      <c r="A940" s="12" t="s">
        <v>8</v>
      </c>
      <c r="B940" s="13"/>
      <c r="C940" s="13"/>
      <c r="D940" s="14"/>
    </row>
    <row r="941" ht="22" hidden="1" customHeight="1" spans="1:4">
      <c r="A941" s="12" t="s">
        <v>9</v>
      </c>
      <c r="B941" s="13"/>
      <c r="C941" s="13"/>
      <c r="D941" s="14"/>
    </row>
    <row r="942" ht="22" hidden="1" customHeight="1" spans="1:4">
      <c r="A942" s="12" t="s">
        <v>10</v>
      </c>
      <c r="B942" s="13"/>
      <c r="C942" s="13"/>
      <c r="D942" s="14"/>
    </row>
    <row r="943" ht="22" hidden="1" customHeight="1" spans="1:4">
      <c r="A943" s="12" t="s">
        <v>720</v>
      </c>
      <c r="B943" s="13"/>
      <c r="C943" s="13"/>
      <c r="D943" s="14"/>
    </row>
    <row r="944" ht="22" hidden="1" customHeight="1" spans="1:4">
      <c r="A944" s="12" t="s">
        <v>721</v>
      </c>
      <c r="B944" s="13"/>
      <c r="C944" s="13"/>
      <c r="D944" s="14"/>
    </row>
    <row r="945" ht="22" hidden="1" customHeight="1" spans="1:4">
      <c r="A945" s="12" t="s">
        <v>722</v>
      </c>
      <c r="B945" s="13"/>
      <c r="C945" s="13"/>
      <c r="D945" s="14"/>
    </row>
    <row r="946" ht="22" hidden="1" customHeight="1" spans="1:4">
      <c r="A946" s="12" t="s">
        <v>723</v>
      </c>
      <c r="B946" s="13"/>
      <c r="C946" s="13"/>
      <c r="D946" s="14"/>
    </row>
    <row r="947" ht="22" hidden="1" customHeight="1" spans="1:4">
      <c r="A947" s="12" t="s">
        <v>724</v>
      </c>
      <c r="B947" s="13"/>
      <c r="C947" s="13"/>
      <c r="D947" s="14"/>
    </row>
    <row r="948" ht="22" hidden="1" customHeight="1" spans="1:4">
      <c r="A948" s="12" t="s">
        <v>725</v>
      </c>
      <c r="B948" s="13"/>
      <c r="C948" s="13"/>
      <c r="D948" s="14"/>
    </row>
    <row r="949" ht="22" hidden="1" customHeight="1" spans="1:4">
      <c r="A949" s="12" t="s">
        <v>726</v>
      </c>
      <c r="B949" s="19">
        <f>SUM(B950:B958)</f>
        <v>0</v>
      </c>
      <c r="C949" s="19"/>
      <c r="D949" s="14"/>
    </row>
    <row r="950" ht="22" hidden="1" customHeight="1" spans="1:4">
      <c r="A950" s="12" t="s">
        <v>8</v>
      </c>
      <c r="B950" s="13"/>
      <c r="C950" s="13"/>
      <c r="D950" s="14"/>
    </row>
    <row r="951" ht="22" hidden="1" customHeight="1" spans="1:4">
      <c r="A951" s="12" t="s">
        <v>9</v>
      </c>
      <c r="B951" s="13"/>
      <c r="C951" s="13"/>
      <c r="D951" s="14"/>
    </row>
    <row r="952" ht="22" hidden="1" customHeight="1" spans="1:4">
      <c r="A952" s="12" t="s">
        <v>10</v>
      </c>
      <c r="B952" s="13"/>
      <c r="C952" s="13"/>
      <c r="D952" s="14"/>
    </row>
    <row r="953" ht="22" hidden="1" customHeight="1" spans="1:4">
      <c r="A953" s="12" t="s">
        <v>727</v>
      </c>
      <c r="B953" s="13"/>
      <c r="C953" s="13"/>
      <c r="D953" s="14"/>
    </row>
    <row r="954" ht="22" hidden="1" customHeight="1" spans="1:4">
      <c r="A954" s="12" t="s">
        <v>728</v>
      </c>
      <c r="B954" s="13"/>
      <c r="C954" s="13"/>
      <c r="D954" s="14"/>
    </row>
    <row r="955" ht="22" hidden="1" customHeight="1" spans="1:4">
      <c r="A955" s="12" t="s">
        <v>729</v>
      </c>
      <c r="B955" s="13"/>
      <c r="C955" s="13"/>
      <c r="D955" s="14"/>
    </row>
    <row r="956" ht="22" hidden="1" customHeight="1" spans="1:4">
      <c r="A956" s="12" t="s">
        <v>730</v>
      </c>
      <c r="B956" s="13"/>
      <c r="C956" s="13"/>
      <c r="D956" s="14"/>
    </row>
    <row r="957" ht="22" hidden="1" customHeight="1" spans="1:4">
      <c r="A957" s="12" t="s">
        <v>731</v>
      </c>
      <c r="B957" s="13"/>
      <c r="C957" s="13"/>
      <c r="D957" s="14"/>
    </row>
    <row r="958" ht="22" hidden="1" customHeight="1" spans="1:4">
      <c r="A958" s="12" t="s">
        <v>732</v>
      </c>
      <c r="B958" s="13"/>
      <c r="C958" s="13"/>
      <c r="D958" s="14"/>
    </row>
    <row r="959" ht="22" hidden="1" customHeight="1" spans="1:4">
      <c r="A959" s="12" t="s">
        <v>733</v>
      </c>
      <c r="B959" s="19">
        <f>SUM(B960:B963)</f>
        <v>0</v>
      </c>
      <c r="C959" s="19"/>
      <c r="D959" s="14"/>
    </row>
    <row r="960" ht="22" hidden="1" customHeight="1" spans="1:4">
      <c r="A960" s="12" t="s">
        <v>734</v>
      </c>
      <c r="B960" s="13"/>
      <c r="C960" s="13"/>
      <c r="D960" s="14"/>
    </row>
    <row r="961" ht="22" hidden="1" customHeight="1" spans="1:4">
      <c r="A961" s="12" t="s">
        <v>735</v>
      </c>
      <c r="B961" s="13"/>
      <c r="C961" s="13"/>
      <c r="D961" s="14"/>
    </row>
    <row r="962" ht="22" hidden="1" customHeight="1" spans="1:4">
      <c r="A962" s="12" t="s">
        <v>736</v>
      </c>
      <c r="B962" s="13"/>
      <c r="C962" s="13"/>
      <c r="D962" s="14"/>
    </row>
    <row r="963" ht="22" hidden="1" customHeight="1" spans="1:4">
      <c r="A963" s="12" t="s">
        <v>737</v>
      </c>
      <c r="B963" s="13"/>
      <c r="C963" s="13"/>
      <c r="D963" s="14"/>
    </row>
    <row r="964" ht="22" hidden="1" customHeight="1" spans="1:4">
      <c r="A964" s="12" t="s">
        <v>738</v>
      </c>
      <c r="B964" s="19">
        <f>SUM(B965:B970)</f>
        <v>0</v>
      </c>
      <c r="C964" s="19"/>
      <c r="D964" s="14"/>
    </row>
    <row r="965" ht="22" hidden="1" customHeight="1" spans="1:4">
      <c r="A965" s="12" t="s">
        <v>8</v>
      </c>
      <c r="B965" s="13"/>
      <c r="C965" s="13"/>
      <c r="D965" s="14"/>
    </row>
    <row r="966" ht="22" hidden="1" customHeight="1" spans="1:4">
      <c r="A966" s="12" t="s">
        <v>9</v>
      </c>
      <c r="B966" s="13"/>
      <c r="C966" s="13"/>
      <c r="D966" s="14"/>
    </row>
    <row r="967" ht="22" hidden="1" customHeight="1" spans="1:4">
      <c r="A967" s="12" t="s">
        <v>10</v>
      </c>
      <c r="B967" s="13"/>
      <c r="C967" s="13"/>
      <c r="D967" s="14"/>
    </row>
    <row r="968" ht="22" hidden="1" customHeight="1" spans="1:4">
      <c r="A968" s="12" t="s">
        <v>724</v>
      </c>
      <c r="B968" s="13"/>
      <c r="C968" s="13"/>
      <c r="D968" s="14"/>
    </row>
    <row r="969" ht="22" hidden="1" customHeight="1" spans="1:4">
      <c r="A969" s="12" t="s">
        <v>739</v>
      </c>
      <c r="B969" s="13"/>
      <c r="C969" s="13"/>
      <c r="D969" s="14"/>
    </row>
    <row r="970" ht="22" hidden="1" customHeight="1" spans="1:4">
      <c r="A970" s="12" t="s">
        <v>740</v>
      </c>
      <c r="B970" s="13"/>
      <c r="C970" s="13"/>
      <c r="D970" s="14"/>
    </row>
    <row r="971" ht="22" hidden="1" customHeight="1" spans="1:4">
      <c r="A971" s="12" t="s">
        <v>741</v>
      </c>
      <c r="B971" s="13">
        <f>SUM(B972:B975)</f>
        <v>2169</v>
      </c>
      <c r="C971" s="13"/>
      <c r="D971" s="14">
        <f>(C971/B971-1)*100</f>
        <v>-100</v>
      </c>
    </row>
    <row r="972" ht="22" hidden="1" customHeight="1" spans="1:4">
      <c r="A972" s="12" t="s">
        <v>742</v>
      </c>
      <c r="B972" s="13">
        <v>2169</v>
      </c>
      <c r="C972" s="13"/>
      <c r="D972" s="14">
        <f>(C972/B972-1)*100</f>
        <v>-100</v>
      </c>
    </row>
    <row r="973" ht="22" hidden="1" customHeight="1" spans="1:4">
      <c r="A973" s="12" t="s">
        <v>743</v>
      </c>
      <c r="B973" s="13"/>
      <c r="C973" s="13"/>
      <c r="D973" s="14"/>
    </row>
    <row r="974" ht="22" hidden="1" customHeight="1" spans="1:4">
      <c r="A974" s="12" t="s">
        <v>744</v>
      </c>
      <c r="B974" s="13"/>
      <c r="C974" s="13"/>
      <c r="D974" s="14"/>
    </row>
    <row r="975" ht="22" hidden="1" customHeight="1" spans="1:4">
      <c r="A975" s="12" t="s">
        <v>745</v>
      </c>
      <c r="B975" s="13"/>
      <c r="C975" s="13"/>
      <c r="D975" s="14"/>
    </row>
    <row r="976" ht="22" hidden="1" customHeight="1" spans="1:4">
      <c r="A976" s="12" t="s">
        <v>746</v>
      </c>
      <c r="B976" s="19">
        <f>SUM(B977:B978)</f>
        <v>0</v>
      </c>
      <c r="C976" s="19"/>
      <c r="D976" s="14"/>
    </row>
    <row r="977" ht="22" hidden="1" customHeight="1" spans="1:4">
      <c r="A977" s="12" t="s">
        <v>747</v>
      </c>
      <c r="B977" s="13"/>
      <c r="C977" s="13"/>
      <c r="D977" s="14"/>
    </row>
    <row r="978" ht="22" hidden="1" customHeight="1" spans="1:4">
      <c r="A978" s="12" t="s">
        <v>748</v>
      </c>
      <c r="B978" s="13"/>
      <c r="C978" s="13"/>
      <c r="D978" s="14"/>
    </row>
    <row r="979" ht="22" customHeight="1" spans="1:4">
      <c r="A979" s="12" t="s">
        <v>749</v>
      </c>
      <c r="B979" s="13">
        <f>B980+B990+B1006+B1011+B1025+B1032+B1039</f>
        <v>605</v>
      </c>
      <c r="C979" s="13">
        <f>C980+C990+C1006+C1011+C1025+C1032+C1039</f>
        <v>740</v>
      </c>
      <c r="D979" s="14">
        <f>(C979/B979-1)*100</f>
        <v>22.3140495867769</v>
      </c>
    </row>
    <row r="980" ht="22" hidden="1" customHeight="1" spans="1:4">
      <c r="A980" s="12" t="s">
        <v>750</v>
      </c>
      <c r="B980" s="19">
        <f>SUM(B981:B989)</f>
        <v>0</v>
      </c>
      <c r="C980" s="19"/>
      <c r="D980" s="14"/>
    </row>
    <row r="981" ht="22" hidden="1" customHeight="1" spans="1:4">
      <c r="A981" s="12" t="s">
        <v>8</v>
      </c>
      <c r="B981" s="13"/>
      <c r="C981" s="13"/>
      <c r="D981" s="14"/>
    </row>
    <row r="982" ht="22" hidden="1" customHeight="1" spans="1:4">
      <c r="A982" s="12" t="s">
        <v>9</v>
      </c>
      <c r="B982" s="13"/>
      <c r="C982" s="13"/>
      <c r="D982" s="14"/>
    </row>
    <row r="983" ht="22" hidden="1" customHeight="1" spans="1:4">
      <c r="A983" s="12" t="s">
        <v>10</v>
      </c>
      <c r="B983" s="13"/>
      <c r="C983" s="13"/>
      <c r="D983" s="14"/>
    </row>
    <row r="984" ht="22" hidden="1" customHeight="1" spans="1:4">
      <c r="A984" s="12" t="s">
        <v>751</v>
      </c>
      <c r="B984" s="13"/>
      <c r="C984" s="13"/>
      <c r="D984" s="14"/>
    </row>
    <row r="985" ht="22" hidden="1" customHeight="1" spans="1:4">
      <c r="A985" s="12" t="s">
        <v>752</v>
      </c>
      <c r="B985" s="13"/>
      <c r="C985" s="13"/>
      <c r="D985" s="14"/>
    </row>
    <row r="986" ht="22" hidden="1" customHeight="1" spans="1:4">
      <c r="A986" s="12" t="s">
        <v>753</v>
      </c>
      <c r="B986" s="13"/>
      <c r="C986" s="13"/>
      <c r="D986" s="14"/>
    </row>
    <row r="987" ht="22" hidden="1" customHeight="1" spans="1:4">
      <c r="A987" s="12" t="s">
        <v>754</v>
      </c>
      <c r="B987" s="13"/>
      <c r="C987" s="13"/>
      <c r="D987" s="14"/>
    </row>
    <row r="988" ht="22" hidden="1" customHeight="1" spans="1:4">
      <c r="A988" s="12" t="s">
        <v>755</v>
      </c>
      <c r="B988" s="13"/>
      <c r="C988" s="13"/>
      <c r="D988" s="14"/>
    </row>
    <row r="989" ht="22" hidden="1" customHeight="1" spans="1:4">
      <c r="A989" s="12" t="s">
        <v>756</v>
      </c>
      <c r="B989" s="13"/>
      <c r="C989" s="13"/>
      <c r="D989" s="14"/>
    </row>
    <row r="990" ht="22" hidden="1" customHeight="1" spans="1:4">
      <c r="A990" s="12" t="s">
        <v>757</v>
      </c>
      <c r="B990" s="19">
        <f>SUM(B991:B1005)</f>
        <v>0</v>
      </c>
      <c r="C990" s="19"/>
      <c r="D990" s="14"/>
    </row>
    <row r="991" ht="22" hidden="1" customHeight="1" spans="1:4">
      <c r="A991" s="12" t="s">
        <v>8</v>
      </c>
      <c r="B991" s="13"/>
      <c r="C991" s="13"/>
      <c r="D991" s="14"/>
    </row>
    <row r="992" ht="22" hidden="1" customHeight="1" spans="1:4">
      <c r="A992" s="12" t="s">
        <v>9</v>
      </c>
      <c r="B992" s="13"/>
      <c r="C992" s="13"/>
      <c r="D992" s="14"/>
    </row>
    <row r="993" ht="22" hidden="1" customHeight="1" spans="1:4">
      <c r="A993" s="12" t="s">
        <v>10</v>
      </c>
      <c r="B993" s="13"/>
      <c r="C993" s="13"/>
      <c r="D993" s="14"/>
    </row>
    <row r="994" ht="22" hidden="1" customHeight="1" spans="1:4">
      <c r="A994" s="12" t="s">
        <v>758</v>
      </c>
      <c r="B994" s="13"/>
      <c r="C994" s="13"/>
      <c r="D994" s="14"/>
    </row>
    <row r="995" ht="22" hidden="1" customHeight="1" spans="1:4">
      <c r="A995" s="12" t="s">
        <v>759</v>
      </c>
      <c r="B995" s="13"/>
      <c r="C995" s="13"/>
      <c r="D995" s="14"/>
    </row>
    <row r="996" ht="22" hidden="1" customHeight="1" spans="1:4">
      <c r="A996" s="12" t="s">
        <v>760</v>
      </c>
      <c r="B996" s="13"/>
      <c r="C996" s="13"/>
      <c r="D996" s="14"/>
    </row>
    <row r="997" ht="22" hidden="1" customHeight="1" spans="1:4">
      <c r="A997" s="12" t="s">
        <v>761</v>
      </c>
      <c r="B997" s="13"/>
      <c r="C997" s="13"/>
      <c r="D997" s="14"/>
    </row>
    <row r="998" ht="22" hidden="1" customHeight="1" spans="1:4">
      <c r="A998" s="12" t="s">
        <v>762</v>
      </c>
      <c r="B998" s="13"/>
      <c r="C998" s="13"/>
      <c r="D998" s="14"/>
    </row>
    <row r="999" ht="22" hidden="1" customHeight="1" spans="1:4">
      <c r="A999" s="12" t="s">
        <v>763</v>
      </c>
      <c r="B999" s="13"/>
      <c r="C999" s="13"/>
      <c r="D999" s="14"/>
    </row>
    <row r="1000" ht="22" hidden="1" customHeight="1" spans="1:4">
      <c r="A1000" s="12" t="s">
        <v>764</v>
      </c>
      <c r="B1000" s="13"/>
      <c r="C1000" s="13"/>
      <c r="D1000" s="14"/>
    </row>
    <row r="1001" ht="22" hidden="1" customHeight="1" spans="1:4">
      <c r="A1001" s="12" t="s">
        <v>765</v>
      </c>
      <c r="B1001" s="13"/>
      <c r="C1001" s="13"/>
      <c r="D1001" s="14"/>
    </row>
    <row r="1002" ht="22" hidden="1" customHeight="1" spans="1:4">
      <c r="A1002" s="12" t="s">
        <v>766</v>
      </c>
      <c r="B1002" s="13"/>
      <c r="C1002" s="13"/>
      <c r="D1002" s="14"/>
    </row>
    <row r="1003" ht="22" hidden="1" customHeight="1" spans="1:4">
      <c r="A1003" s="12" t="s">
        <v>767</v>
      </c>
      <c r="B1003" s="13"/>
      <c r="C1003" s="13"/>
      <c r="D1003" s="14"/>
    </row>
    <row r="1004" ht="22" hidden="1" customHeight="1" spans="1:4">
      <c r="A1004" s="12" t="s">
        <v>768</v>
      </c>
      <c r="B1004" s="13"/>
      <c r="C1004" s="13"/>
      <c r="D1004" s="14"/>
    </row>
    <row r="1005" ht="22" hidden="1" customHeight="1" spans="1:4">
      <c r="A1005" s="12" t="s">
        <v>769</v>
      </c>
      <c r="B1005" s="13"/>
      <c r="C1005" s="13"/>
      <c r="D1005" s="14"/>
    </row>
    <row r="1006" ht="22" hidden="1" customHeight="1" spans="1:4">
      <c r="A1006" s="12" t="s">
        <v>770</v>
      </c>
      <c r="B1006" s="19">
        <f>SUM(B1007:B1010)</f>
        <v>0</v>
      </c>
      <c r="C1006" s="19"/>
      <c r="D1006" s="14"/>
    </row>
    <row r="1007" ht="22" hidden="1" customHeight="1" spans="1:4">
      <c r="A1007" s="12" t="s">
        <v>8</v>
      </c>
      <c r="B1007" s="13"/>
      <c r="C1007" s="13"/>
      <c r="D1007" s="14"/>
    </row>
    <row r="1008" ht="22" hidden="1" customHeight="1" spans="1:4">
      <c r="A1008" s="12" t="s">
        <v>9</v>
      </c>
      <c r="B1008" s="13"/>
      <c r="C1008" s="13"/>
      <c r="D1008" s="14"/>
    </row>
    <row r="1009" ht="22" hidden="1" customHeight="1" spans="1:4">
      <c r="A1009" s="12" t="s">
        <v>10</v>
      </c>
      <c r="B1009" s="13"/>
      <c r="C1009" s="13"/>
      <c r="D1009" s="14"/>
    </row>
    <row r="1010" ht="22" hidden="1" customHeight="1" spans="1:4">
      <c r="A1010" s="12" t="s">
        <v>771</v>
      </c>
      <c r="B1010" s="13"/>
      <c r="C1010" s="13"/>
      <c r="D1010" s="14"/>
    </row>
    <row r="1011" ht="22" customHeight="1" spans="1:4">
      <c r="A1011" s="12" t="s">
        <v>772</v>
      </c>
      <c r="B1011" s="13">
        <f>SUM(B1012:B1024)</f>
        <v>395</v>
      </c>
      <c r="C1011" s="13">
        <v>480</v>
      </c>
      <c r="D1011" s="14">
        <f>(C1011/B1011-1)*100</f>
        <v>21.5189873417722</v>
      </c>
    </row>
    <row r="1012" ht="22" customHeight="1" spans="1:4">
      <c r="A1012" s="12" t="s">
        <v>8</v>
      </c>
      <c r="B1012" s="13">
        <f>605-210</f>
        <v>395</v>
      </c>
      <c r="C1012" s="13">
        <v>480</v>
      </c>
      <c r="D1012" s="14">
        <f>(C1012/B1012-1)*100</f>
        <v>21.5189873417722</v>
      </c>
    </row>
    <row r="1013" ht="22" hidden="1" customHeight="1" spans="1:4">
      <c r="A1013" s="12" t="s">
        <v>9</v>
      </c>
      <c r="B1013" s="13"/>
      <c r="C1013" s="13"/>
      <c r="D1013" s="14"/>
    </row>
    <row r="1014" ht="22" hidden="1" customHeight="1" spans="1:4">
      <c r="A1014" s="12" t="s">
        <v>10</v>
      </c>
      <c r="B1014" s="13"/>
      <c r="C1014" s="13"/>
      <c r="D1014" s="14"/>
    </row>
    <row r="1015" ht="22" hidden="1" customHeight="1" spans="1:4">
      <c r="A1015" s="12" t="s">
        <v>773</v>
      </c>
      <c r="B1015" s="13"/>
      <c r="C1015" s="13"/>
      <c r="D1015" s="14"/>
    </row>
    <row r="1016" ht="22" hidden="1" customHeight="1" spans="1:4">
      <c r="A1016" s="12" t="s">
        <v>774</v>
      </c>
      <c r="B1016" s="13"/>
      <c r="C1016" s="13"/>
      <c r="D1016" s="14"/>
    </row>
    <row r="1017" ht="22" hidden="1" customHeight="1" spans="1:4">
      <c r="A1017" s="12" t="s">
        <v>775</v>
      </c>
      <c r="B1017" s="13"/>
      <c r="C1017" s="13"/>
      <c r="D1017" s="14"/>
    </row>
    <row r="1018" ht="22" hidden="1" customHeight="1" spans="1:4">
      <c r="A1018" s="12" t="s">
        <v>776</v>
      </c>
      <c r="B1018" s="13"/>
      <c r="C1018" s="13"/>
      <c r="D1018" s="14"/>
    </row>
    <row r="1019" ht="22" hidden="1" customHeight="1" spans="1:4">
      <c r="A1019" s="12" t="s">
        <v>777</v>
      </c>
      <c r="B1019" s="13"/>
      <c r="C1019" s="13"/>
      <c r="D1019" s="14"/>
    </row>
    <row r="1020" ht="22" hidden="1" customHeight="1" spans="1:4">
      <c r="A1020" s="12" t="s">
        <v>778</v>
      </c>
      <c r="B1020" s="13"/>
      <c r="C1020" s="13"/>
      <c r="D1020" s="14"/>
    </row>
    <row r="1021" ht="22" hidden="1" customHeight="1" spans="1:4">
      <c r="A1021" s="12" t="s">
        <v>779</v>
      </c>
      <c r="B1021" s="13"/>
      <c r="C1021" s="13"/>
      <c r="D1021" s="14"/>
    </row>
    <row r="1022" ht="22" hidden="1" customHeight="1" spans="1:4">
      <c r="A1022" s="12" t="s">
        <v>724</v>
      </c>
      <c r="B1022" s="13"/>
      <c r="C1022" s="13"/>
      <c r="D1022" s="14"/>
    </row>
    <row r="1023" ht="22" hidden="1" customHeight="1" spans="1:4">
      <c r="A1023" s="12" t="s">
        <v>780</v>
      </c>
      <c r="B1023" s="13"/>
      <c r="C1023" s="13"/>
      <c r="D1023" s="14"/>
    </row>
    <row r="1024" ht="22" hidden="1" customHeight="1" spans="1:4">
      <c r="A1024" s="12" t="s">
        <v>781</v>
      </c>
      <c r="B1024" s="13"/>
      <c r="C1024" s="13"/>
      <c r="D1024" s="14"/>
    </row>
    <row r="1025" ht="22" hidden="1" customHeight="1" spans="1:4">
      <c r="A1025" s="12" t="s">
        <v>782</v>
      </c>
      <c r="B1025" s="19">
        <f>SUM(B1026:B1031)</f>
        <v>0</v>
      </c>
      <c r="C1025" s="19"/>
      <c r="D1025" s="14"/>
    </row>
    <row r="1026" ht="22" hidden="1" customHeight="1" spans="1:4">
      <c r="A1026" s="12" t="s">
        <v>8</v>
      </c>
      <c r="B1026" s="13"/>
      <c r="C1026" s="13"/>
      <c r="D1026" s="14"/>
    </row>
    <row r="1027" ht="22" hidden="1" customHeight="1" spans="1:4">
      <c r="A1027" s="12" t="s">
        <v>9</v>
      </c>
      <c r="B1027" s="13"/>
      <c r="C1027" s="13"/>
      <c r="D1027" s="14"/>
    </row>
    <row r="1028" ht="22" hidden="1" customHeight="1" spans="1:4">
      <c r="A1028" s="12" t="s">
        <v>10</v>
      </c>
      <c r="B1028" s="13"/>
      <c r="C1028" s="13"/>
      <c r="D1028" s="14"/>
    </row>
    <row r="1029" ht="22" hidden="1" customHeight="1" spans="1:4">
      <c r="A1029" s="12" t="s">
        <v>783</v>
      </c>
      <c r="B1029" s="13"/>
      <c r="C1029" s="13"/>
      <c r="D1029" s="14"/>
    </row>
    <row r="1030" ht="22" hidden="1" customHeight="1" spans="1:4">
      <c r="A1030" s="12" t="s">
        <v>784</v>
      </c>
      <c r="B1030" s="13"/>
      <c r="C1030" s="13"/>
      <c r="D1030" s="14"/>
    </row>
    <row r="1031" ht="22" hidden="1" customHeight="1" spans="1:4">
      <c r="A1031" s="12" t="s">
        <v>785</v>
      </c>
      <c r="B1031" s="13"/>
      <c r="C1031" s="13"/>
      <c r="D1031" s="14"/>
    </row>
    <row r="1032" ht="22" customHeight="1" spans="1:4">
      <c r="A1032" s="12" t="s">
        <v>786</v>
      </c>
      <c r="B1032" s="13">
        <f>SUM(B1033:B1038)</f>
        <v>210</v>
      </c>
      <c r="C1032" s="13">
        <v>260</v>
      </c>
      <c r="D1032" s="14">
        <f>(C1032/B1032-1)*100</f>
        <v>23.8095238095238</v>
      </c>
    </row>
    <row r="1033" ht="22" customHeight="1" spans="1:4">
      <c r="A1033" s="12" t="s">
        <v>8</v>
      </c>
      <c r="B1033" s="13">
        <v>210</v>
      </c>
      <c r="C1033" s="13">
        <v>260</v>
      </c>
      <c r="D1033" s="14">
        <f>(C1033/B1033-1)*100</f>
        <v>23.8095238095238</v>
      </c>
    </row>
    <row r="1034" ht="22" hidden="1" customHeight="1" spans="1:4">
      <c r="A1034" s="12" t="s">
        <v>9</v>
      </c>
      <c r="B1034" s="13"/>
      <c r="C1034" s="13"/>
      <c r="D1034" s="14"/>
    </row>
    <row r="1035" ht="22" hidden="1" customHeight="1" spans="1:4">
      <c r="A1035" s="12" t="s">
        <v>10</v>
      </c>
      <c r="B1035" s="13"/>
      <c r="C1035" s="13"/>
      <c r="D1035" s="14"/>
    </row>
    <row r="1036" ht="22" hidden="1" customHeight="1" spans="1:4">
      <c r="A1036" s="12" t="s">
        <v>787</v>
      </c>
      <c r="B1036" s="13"/>
      <c r="C1036" s="13"/>
      <c r="D1036" s="14"/>
    </row>
    <row r="1037" ht="22" hidden="1" customHeight="1" spans="1:4">
      <c r="A1037" s="12" t="s">
        <v>788</v>
      </c>
      <c r="B1037" s="13"/>
      <c r="C1037" s="13"/>
      <c r="D1037" s="14"/>
    </row>
    <row r="1038" ht="22" hidden="1" customHeight="1" spans="1:4">
      <c r="A1038" s="12" t="s">
        <v>789</v>
      </c>
      <c r="B1038" s="13"/>
      <c r="C1038" s="13"/>
      <c r="D1038" s="14"/>
    </row>
    <row r="1039" ht="22" hidden="1" customHeight="1" spans="1:4">
      <c r="A1039" s="12" t="s">
        <v>790</v>
      </c>
      <c r="B1039" s="19">
        <f>SUM(B1040:B1044)</f>
        <v>0</v>
      </c>
      <c r="C1039" s="19"/>
      <c r="D1039" s="14"/>
    </row>
    <row r="1040" ht="22" hidden="1" customHeight="1" spans="1:4">
      <c r="A1040" s="12" t="s">
        <v>791</v>
      </c>
      <c r="B1040" s="13"/>
      <c r="C1040" s="13"/>
      <c r="D1040" s="14"/>
    </row>
    <row r="1041" ht="22" hidden="1" customHeight="1" spans="1:4">
      <c r="A1041" s="12" t="s">
        <v>792</v>
      </c>
      <c r="B1041" s="13"/>
      <c r="C1041" s="13"/>
      <c r="D1041" s="14"/>
    </row>
    <row r="1042" ht="22" hidden="1" customHeight="1" spans="1:4">
      <c r="A1042" s="12" t="s">
        <v>793</v>
      </c>
      <c r="B1042" s="13"/>
      <c r="C1042" s="13"/>
      <c r="D1042" s="14"/>
    </row>
    <row r="1043" ht="22" hidden="1" customHeight="1" spans="1:4">
      <c r="A1043" s="12" t="s">
        <v>794</v>
      </c>
      <c r="B1043" s="13"/>
      <c r="C1043" s="13"/>
      <c r="D1043" s="14"/>
    </row>
    <row r="1044" ht="22" hidden="1" customHeight="1" spans="1:4">
      <c r="A1044" s="12" t="s">
        <v>795</v>
      </c>
      <c r="B1044" s="13"/>
      <c r="C1044" s="13"/>
      <c r="D1044" s="14"/>
    </row>
    <row r="1045" ht="22" customHeight="1" spans="1:4">
      <c r="A1045" s="12" t="s">
        <v>796</v>
      </c>
      <c r="B1045" s="13">
        <f>B1046+B1056+B1062</f>
        <v>180</v>
      </c>
      <c r="C1045" s="13">
        <v>182</v>
      </c>
      <c r="D1045" s="14">
        <f>(C1045/B1045-1)*100</f>
        <v>1.11111111111111</v>
      </c>
    </row>
    <row r="1046" ht="22" customHeight="1" spans="1:4">
      <c r="A1046" s="12" t="s">
        <v>797</v>
      </c>
      <c r="B1046" s="13">
        <f>SUM(B1047:B1055)</f>
        <v>180</v>
      </c>
      <c r="C1046" s="13">
        <v>182</v>
      </c>
      <c r="D1046" s="14">
        <f>(C1046/B1046-1)*100</f>
        <v>1.11111111111111</v>
      </c>
    </row>
    <row r="1047" ht="22" customHeight="1" spans="1:4">
      <c r="A1047" s="12" t="s">
        <v>8</v>
      </c>
      <c r="B1047" s="13">
        <v>180</v>
      </c>
      <c r="C1047" s="13">
        <v>182</v>
      </c>
      <c r="D1047" s="14">
        <f>(C1047/B1047-1)*100</f>
        <v>1.11111111111111</v>
      </c>
    </row>
    <row r="1048" ht="22" hidden="1" customHeight="1" spans="1:4">
      <c r="A1048" s="12" t="s">
        <v>9</v>
      </c>
      <c r="B1048" s="13"/>
      <c r="C1048" s="13"/>
      <c r="D1048" s="14"/>
    </row>
    <row r="1049" ht="22" hidden="1" customHeight="1" spans="1:4">
      <c r="A1049" s="12" t="s">
        <v>10</v>
      </c>
      <c r="B1049" s="13"/>
      <c r="C1049" s="13"/>
      <c r="D1049" s="14"/>
    </row>
    <row r="1050" ht="22" hidden="1" customHeight="1" spans="1:4">
      <c r="A1050" s="12" t="s">
        <v>798</v>
      </c>
      <c r="B1050" s="13"/>
      <c r="C1050" s="13"/>
      <c r="D1050" s="14"/>
    </row>
    <row r="1051" ht="22" hidden="1" customHeight="1" spans="1:4">
      <c r="A1051" s="12" t="s">
        <v>799</v>
      </c>
      <c r="B1051" s="13"/>
      <c r="C1051" s="13"/>
      <c r="D1051" s="14"/>
    </row>
    <row r="1052" ht="22" hidden="1" customHeight="1" spans="1:4">
      <c r="A1052" s="12" t="s">
        <v>800</v>
      </c>
      <c r="B1052" s="13"/>
      <c r="C1052" s="13"/>
      <c r="D1052" s="14"/>
    </row>
    <row r="1053" ht="22" hidden="1" customHeight="1" spans="1:4">
      <c r="A1053" s="12" t="s">
        <v>801</v>
      </c>
      <c r="B1053" s="13"/>
      <c r="C1053" s="13"/>
      <c r="D1053" s="14"/>
    </row>
    <row r="1054" ht="22" hidden="1" customHeight="1" spans="1:4">
      <c r="A1054" s="12" t="s">
        <v>17</v>
      </c>
      <c r="B1054" s="13"/>
      <c r="C1054" s="13"/>
      <c r="D1054" s="14"/>
    </row>
    <row r="1055" ht="22" hidden="1" customHeight="1" spans="1:4">
      <c r="A1055" s="12" t="s">
        <v>802</v>
      </c>
      <c r="B1055" s="13"/>
      <c r="C1055" s="13"/>
      <c r="D1055" s="14"/>
    </row>
    <row r="1056" ht="22" hidden="1" customHeight="1" spans="1:4">
      <c r="A1056" s="12" t="s">
        <v>803</v>
      </c>
      <c r="B1056" s="19">
        <f>SUM(B1057:B1061)</f>
        <v>0</v>
      </c>
      <c r="C1056" s="19"/>
      <c r="D1056" s="14"/>
    </row>
    <row r="1057" ht="22" hidden="1" customHeight="1" spans="1:4">
      <c r="A1057" s="12" t="s">
        <v>8</v>
      </c>
      <c r="B1057" s="13"/>
      <c r="C1057" s="13"/>
      <c r="D1057" s="14"/>
    </row>
    <row r="1058" ht="22" hidden="1" customHeight="1" spans="1:4">
      <c r="A1058" s="12" t="s">
        <v>9</v>
      </c>
      <c r="B1058" s="13"/>
      <c r="C1058" s="13"/>
      <c r="D1058" s="14"/>
    </row>
    <row r="1059" ht="22" hidden="1" customHeight="1" spans="1:4">
      <c r="A1059" s="12" t="s">
        <v>10</v>
      </c>
      <c r="B1059" s="13"/>
      <c r="C1059" s="13"/>
      <c r="D1059" s="14"/>
    </row>
    <row r="1060" ht="22" hidden="1" customHeight="1" spans="1:4">
      <c r="A1060" s="12" t="s">
        <v>804</v>
      </c>
      <c r="B1060" s="13"/>
      <c r="C1060" s="13"/>
      <c r="D1060" s="14"/>
    </row>
    <row r="1061" ht="22" hidden="1" customHeight="1" spans="1:4">
      <c r="A1061" s="12" t="s">
        <v>805</v>
      </c>
      <c r="B1061" s="13"/>
      <c r="C1061" s="13"/>
      <c r="D1061" s="14"/>
    </row>
    <row r="1062" ht="22" hidden="1" customHeight="1" spans="1:4">
      <c r="A1062" s="12" t="s">
        <v>806</v>
      </c>
      <c r="B1062" s="19">
        <f>SUM(B1063:B1064)</f>
        <v>0</v>
      </c>
      <c r="C1062" s="19"/>
      <c r="D1062" s="14"/>
    </row>
    <row r="1063" ht="22" hidden="1" customHeight="1" spans="1:4">
      <c r="A1063" s="12" t="s">
        <v>807</v>
      </c>
      <c r="B1063" s="13"/>
      <c r="C1063" s="13"/>
      <c r="D1063" s="14"/>
    </row>
    <row r="1064" ht="22" hidden="1" customHeight="1" spans="1:4">
      <c r="A1064" s="12" t="s">
        <v>808</v>
      </c>
      <c r="B1064" s="13"/>
      <c r="C1064" s="13"/>
      <c r="D1064" s="14"/>
    </row>
    <row r="1065" ht="22" hidden="1" customHeight="1" spans="1:4">
      <c r="A1065" s="12" t="s">
        <v>809</v>
      </c>
      <c r="B1065" s="19">
        <f>B1066+B1073+B1079</f>
        <v>0</v>
      </c>
      <c r="C1065" s="19"/>
      <c r="D1065" s="14"/>
    </row>
    <row r="1066" ht="22" hidden="1" customHeight="1" spans="1:4">
      <c r="A1066" s="12" t="s">
        <v>810</v>
      </c>
      <c r="B1066" s="19">
        <f>SUM(B1067:B1072)</f>
        <v>0</v>
      </c>
      <c r="C1066" s="19"/>
      <c r="D1066" s="14"/>
    </row>
    <row r="1067" ht="22" hidden="1" customHeight="1" spans="1:4">
      <c r="A1067" s="12" t="s">
        <v>8</v>
      </c>
      <c r="B1067" s="13"/>
      <c r="C1067" s="13"/>
      <c r="D1067" s="14"/>
    </row>
    <row r="1068" ht="22" hidden="1" customHeight="1" spans="1:4">
      <c r="A1068" s="12" t="s">
        <v>9</v>
      </c>
      <c r="B1068" s="13"/>
      <c r="C1068" s="13"/>
      <c r="D1068" s="14"/>
    </row>
    <row r="1069" ht="22" hidden="1" customHeight="1" spans="1:4">
      <c r="A1069" s="12" t="s">
        <v>10</v>
      </c>
      <c r="B1069" s="13"/>
      <c r="C1069" s="13"/>
      <c r="D1069" s="14"/>
    </row>
    <row r="1070" ht="22" hidden="1" customHeight="1" spans="1:4">
      <c r="A1070" s="12" t="s">
        <v>811</v>
      </c>
      <c r="B1070" s="13"/>
      <c r="C1070" s="13"/>
      <c r="D1070" s="14"/>
    </row>
    <row r="1071" ht="22" hidden="1" customHeight="1" spans="1:4">
      <c r="A1071" s="12" t="s">
        <v>17</v>
      </c>
      <c r="B1071" s="13"/>
      <c r="C1071" s="13"/>
      <c r="D1071" s="14"/>
    </row>
    <row r="1072" ht="22" hidden="1" customHeight="1" spans="1:4">
      <c r="A1072" s="12" t="s">
        <v>812</v>
      </c>
      <c r="B1072" s="13"/>
      <c r="C1072" s="13"/>
      <c r="D1072" s="14"/>
    </row>
    <row r="1073" ht="22" hidden="1" customHeight="1" spans="1:4">
      <c r="A1073" s="12" t="s">
        <v>813</v>
      </c>
      <c r="B1073" s="19">
        <f>SUM(B1074:B1078)</f>
        <v>0</v>
      </c>
      <c r="C1073" s="19"/>
      <c r="D1073" s="14"/>
    </row>
    <row r="1074" ht="22" hidden="1" customHeight="1" spans="1:4">
      <c r="A1074" s="12" t="s">
        <v>814</v>
      </c>
      <c r="B1074" s="13"/>
      <c r="C1074" s="13"/>
      <c r="D1074" s="14"/>
    </row>
    <row r="1075" ht="22" hidden="1" customHeight="1" spans="1:4">
      <c r="A1075" s="33" t="s">
        <v>815</v>
      </c>
      <c r="B1075" s="13"/>
      <c r="C1075" s="13"/>
      <c r="D1075" s="14"/>
    </row>
    <row r="1076" ht="22" hidden="1" customHeight="1" spans="1:4">
      <c r="A1076" s="12" t="s">
        <v>816</v>
      </c>
      <c r="B1076" s="13"/>
      <c r="C1076" s="13"/>
      <c r="D1076" s="14"/>
    </row>
    <row r="1077" ht="22" hidden="1" customHeight="1" spans="1:4">
      <c r="A1077" s="12" t="s">
        <v>817</v>
      </c>
      <c r="B1077" s="13"/>
      <c r="C1077" s="13"/>
      <c r="D1077" s="14"/>
    </row>
    <row r="1078" ht="22" hidden="1" customHeight="1" spans="1:4">
      <c r="A1078" s="12" t="s">
        <v>818</v>
      </c>
      <c r="B1078" s="13"/>
      <c r="C1078" s="13"/>
      <c r="D1078" s="14"/>
    </row>
    <row r="1079" ht="22" hidden="1" customHeight="1" spans="1:4">
      <c r="A1079" s="12" t="s">
        <v>819</v>
      </c>
      <c r="B1079" s="25"/>
      <c r="C1079" s="25"/>
      <c r="D1079" s="14"/>
    </row>
    <row r="1080" ht="22" hidden="1" customHeight="1" spans="1:4">
      <c r="A1080" s="12" t="s">
        <v>820</v>
      </c>
      <c r="B1080" s="19">
        <f>SUM(B1081:B1089)</f>
        <v>0</v>
      </c>
      <c r="C1080" s="19"/>
      <c r="D1080" s="14"/>
    </row>
    <row r="1081" ht="22" hidden="1" customHeight="1" spans="1:4">
      <c r="A1081" s="12" t="s">
        <v>821</v>
      </c>
      <c r="B1081" s="13"/>
      <c r="C1081" s="13"/>
      <c r="D1081" s="14"/>
    </row>
    <row r="1082" ht="22" hidden="1" customHeight="1" spans="1:4">
      <c r="A1082" s="12" t="s">
        <v>822</v>
      </c>
      <c r="B1082" s="13"/>
      <c r="C1082" s="13"/>
      <c r="D1082" s="14"/>
    </row>
    <row r="1083" ht="22" hidden="1" customHeight="1" spans="1:4">
      <c r="A1083" s="12" t="s">
        <v>823</v>
      </c>
      <c r="B1083" s="13"/>
      <c r="C1083" s="13"/>
      <c r="D1083" s="14"/>
    </row>
    <row r="1084" ht="22" hidden="1" customHeight="1" spans="1:4">
      <c r="A1084" s="12" t="s">
        <v>824</v>
      </c>
      <c r="B1084" s="13"/>
      <c r="C1084" s="13"/>
      <c r="D1084" s="14"/>
    </row>
    <row r="1085" ht="22" hidden="1" customHeight="1" spans="1:4">
      <c r="A1085" s="12" t="s">
        <v>825</v>
      </c>
      <c r="B1085" s="13"/>
      <c r="C1085" s="13"/>
      <c r="D1085" s="14"/>
    </row>
    <row r="1086" ht="22" hidden="1" customHeight="1" spans="1:4">
      <c r="A1086" s="12" t="s">
        <v>826</v>
      </c>
      <c r="B1086" s="13"/>
      <c r="C1086" s="13"/>
      <c r="D1086" s="14"/>
    </row>
    <row r="1087" ht="22" hidden="1" customHeight="1" spans="1:4">
      <c r="A1087" s="12" t="s">
        <v>827</v>
      </c>
      <c r="B1087" s="13"/>
      <c r="C1087" s="13"/>
      <c r="D1087" s="14"/>
    </row>
    <row r="1088" ht="22" hidden="1" customHeight="1" spans="1:4">
      <c r="A1088" s="12" t="s">
        <v>828</v>
      </c>
      <c r="B1088" s="13"/>
      <c r="C1088" s="13"/>
      <c r="D1088" s="14"/>
    </row>
    <row r="1089" ht="22" hidden="1" customHeight="1" spans="1:4">
      <c r="A1089" s="12" t="s">
        <v>829</v>
      </c>
      <c r="B1089" s="13"/>
      <c r="C1089" s="13"/>
      <c r="D1089" s="14"/>
    </row>
    <row r="1090" ht="22" customHeight="1" spans="1:4">
      <c r="A1090" s="12" t="s">
        <v>830</v>
      </c>
      <c r="B1090" s="13">
        <f>B1091+B1118+B1133</f>
        <v>1120</v>
      </c>
      <c r="C1090" s="13">
        <f>C1091+C1118+C1133</f>
        <v>1200</v>
      </c>
      <c r="D1090" s="14">
        <f>(C1090/B1090-1)*100</f>
        <v>7.14285714285714</v>
      </c>
    </row>
    <row r="1091" ht="22" customHeight="1" spans="1:4">
      <c r="A1091" s="12" t="s">
        <v>831</v>
      </c>
      <c r="B1091" s="13">
        <f>SUM(B1092:B1117)</f>
        <v>1100</v>
      </c>
      <c r="C1091" s="13">
        <v>1175</v>
      </c>
      <c r="D1091" s="14">
        <f>(C1091/B1091-1)*100</f>
        <v>6.81818181818181</v>
      </c>
    </row>
    <row r="1092" ht="22" customHeight="1" spans="1:4">
      <c r="A1092" s="12" t="s">
        <v>8</v>
      </c>
      <c r="B1092" s="13">
        <v>1100</v>
      </c>
      <c r="C1092" s="13">
        <v>1175</v>
      </c>
      <c r="D1092" s="14">
        <f>(C1092/B1092-1)*100</f>
        <v>6.81818181818181</v>
      </c>
    </row>
    <row r="1093" ht="22" hidden="1" customHeight="1" spans="1:4">
      <c r="A1093" s="12" t="s">
        <v>9</v>
      </c>
      <c r="B1093" s="13"/>
      <c r="C1093" s="13"/>
      <c r="D1093" s="14"/>
    </row>
    <row r="1094" ht="22" hidden="1" customHeight="1" spans="1:4">
      <c r="A1094" s="12" t="s">
        <v>10</v>
      </c>
      <c r="B1094" s="13"/>
      <c r="C1094" s="13"/>
      <c r="D1094" s="14"/>
    </row>
    <row r="1095" ht="22" hidden="1" customHeight="1" spans="1:4">
      <c r="A1095" s="12" t="s">
        <v>832</v>
      </c>
      <c r="B1095" s="13"/>
      <c r="C1095" s="13"/>
      <c r="D1095" s="14"/>
    </row>
    <row r="1096" ht="22" hidden="1" customHeight="1" spans="1:4">
      <c r="A1096" s="12" t="s">
        <v>833</v>
      </c>
      <c r="B1096" s="13"/>
      <c r="C1096" s="13"/>
      <c r="D1096" s="14"/>
    </row>
    <row r="1097" ht="22" hidden="1" customHeight="1" spans="1:4">
      <c r="A1097" s="12" t="s">
        <v>834</v>
      </c>
      <c r="B1097" s="13"/>
      <c r="C1097" s="13"/>
      <c r="D1097" s="14"/>
    </row>
    <row r="1098" ht="22" hidden="1" customHeight="1" spans="1:4">
      <c r="A1098" s="12" t="s">
        <v>835</v>
      </c>
      <c r="B1098" s="13"/>
      <c r="C1098" s="13"/>
      <c r="D1098" s="14"/>
    </row>
    <row r="1099" ht="22" hidden="1" customHeight="1" spans="1:4">
      <c r="A1099" s="12" t="s">
        <v>836</v>
      </c>
      <c r="B1099" s="13"/>
      <c r="C1099" s="13"/>
      <c r="D1099" s="14"/>
    </row>
    <row r="1100" ht="22" hidden="1" customHeight="1" spans="1:4">
      <c r="A1100" s="12" t="s">
        <v>837</v>
      </c>
      <c r="B1100" s="13"/>
      <c r="C1100" s="13"/>
      <c r="D1100" s="14"/>
    </row>
    <row r="1101" ht="22" hidden="1" customHeight="1" spans="1:4">
      <c r="A1101" s="12" t="s">
        <v>838</v>
      </c>
      <c r="B1101" s="13"/>
      <c r="C1101" s="13"/>
      <c r="D1101" s="14"/>
    </row>
    <row r="1102" ht="22" hidden="1" customHeight="1" spans="1:4">
      <c r="A1102" s="12" t="s">
        <v>839</v>
      </c>
      <c r="B1102" s="13"/>
      <c r="C1102" s="13"/>
      <c r="D1102" s="14"/>
    </row>
    <row r="1103" ht="22" hidden="1" customHeight="1" spans="1:4">
      <c r="A1103" s="12" t="s">
        <v>840</v>
      </c>
      <c r="B1103" s="13"/>
      <c r="C1103" s="13"/>
      <c r="D1103" s="14"/>
    </row>
    <row r="1104" ht="22" hidden="1" customHeight="1" spans="1:4">
      <c r="A1104" s="12" t="s">
        <v>841</v>
      </c>
      <c r="B1104" s="13"/>
      <c r="C1104" s="13"/>
      <c r="D1104" s="14"/>
    </row>
    <row r="1105" ht="22" hidden="1" customHeight="1" spans="1:4">
      <c r="A1105" s="12" t="s">
        <v>842</v>
      </c>
      <c r="B1105" s="13"/>
      <c r="C1105" s="13"/>
      <c r="D1105" s="14"/>
    </row>
    <row r="1106" ht="22" hidden="1" customHeight="1" spans="1:4">
      <c r="A1106" s="12" t="s">
        <v>843</v>
      </c>
      <c r="B1106" s="13"/>
      <c r="C1106" s="13"/>
      <c r="D1106" s="14"/>
    </row>
    <row r="1107" ht="22" hidden="1" customHeight="1" spans="1:4">
      <c r="A1107" s="12" t="s">
        <v>844</v>
      </c>
      <c r="B1107" s="13"/>
      <c r="C1107" s="13"/>
      <c r="D1107" s="14"/>
    </row>
    <row r="1108" ht="22" hidden="1" customHeight="1" spans="1:4">
      <c r="A1108" s="12" t="s">
        <v>845</v>
      </c>
      <c r="B1108" s="13"/>
      <c r="C1108" s="13"/>
      <c r="D1108" s="14"/>
    </row>
    <row r="1109" ht="22" hidden="1" customHeight="1" spans="1:4">
      <c r="A1109" s="12" t="s">
        <v>846</v>
      </c>
      <c r="B1109" s="13"/>
      <c r="C1109" s="13"/>
      <c r="D1109" s="14"/>
    </row>
    <row r="1110" ht="22" hidden="1" customHeight="1" spans="1:4">
      <c r="A1110" s="12" t="s">
        <v>847</v>
      </c>
      <c r="B1110" s="13"/>
      <c r="C1110" s="13"/>
      <c r="D1110" s="14"/>
    </row>
    <row r="1111" ht="22" hidden="1" customHeight="1" spans="1:4">
      <c r="A1111" s="12" t="s">
        <v>848</v>
      </c>
      <c r="B1111" s="13"/>
      <c r="C1111" s="13"/>
      <c r="D1111" s="14"/>
    </row>
    <row r="1112" ht="22" hidden="1" customHeight="1" spans="1:4">
      <c r="A1112" s="12" t="s">
        <v>849</v>
      </c>
      <c r="B1112" s="13"/>
      <c r="C1112" s="13"/>
      <c r="D1112" s="14"/>
    </row>
    <row r="1113" ht="22" hidden="1" customHeight="1" spans="1:4">
      <c r="A1113" s="12" t="s">
        <v>850</v>
      </c>
      <c r="B1113" s="13"/>
      <c r="C1113" s="13"/>
      <c r="D1113" s="14"/>
    </row>
    <row r="1114" ht="22" hidden="1" customHeight="1" spans="1:4">
      <c r="A1114" s="12" t="s">
        <v>851</v>
      </c>
      <c r="B1114" s="13"/>
      <c r="C1114" s="13"/>
      <c r="D1114" s="14"/>
    </row>
    <row r="1115" ht="22" hidden="1" customHeight="1" spans="1:4">
      <c r="A1115" s="12" t="s">
        <v>852</v>
      </c>
      <c r="B1115" s="13"/>
      <c r="C1115" s="13"/>
      <c r="D1115" s="14"/>
    </row>
    <row r="1116" ht="22" hidden="1" customHeight="1" spans="1:4">
      <c r="A1116" s="12" t="s">
        <v>17</v>
      </c>
      <c r="B1116" s="13"/>
      <c r="C1116" s="13"/>
      <c r="D1116" s="14"/>
    </row>
    <row r="1117" ht="22" hidden="1" customHeight="1" spans="1:4">
      <c r="A1117" s="12" t="s">
        <v>853</v>
      </c>
      <c r="B1117" s="13"/>
      <c r="C1117" s="13"/>
      <c r="D1117" s="14"/>
    </row>
    <row r="1118" ht="22" customHeight="1" spans="1:4">
      <c r="A1118" s="12" t="s">
        <v>854</v>
      </c>
      <c r="B1118" s="13">
        <f>SUM(B1119:B1132)</f>
        <v>20</v>
      </c>
      <c r="C1118" s="13">
        <v>25</v>
      </c>
      <c r="D1118" s="14">
        <f>(C1118/B1118-1)*100</f>
        <v>25</v>
      </c>
    </row>
    <row r="1119" ht="22" hidden="1" customHeight="1" spans="1:4">
      <c r="A1119" s="12" t="s">
        <v>8</v>
      </c>
      <c r="B1119" s="13"/>
      <c r="C1119" s="13"/>
      <c r="D1119" s="14"/>
    </row>
    <row r="1120" ht="22" hidden="1" customHeight="1" spans="1:4">
      <c r="A1120" s="12" t="s">
        <v>9</v>
      </c>
      <c r="B1120" s="13"/>
      <c r="C1120" s="13"/>
      <c r="D1120" s="14"/>
    </row>
    <row r="1121" ht="22" hidden="1" customHeight="1" spans="1:4">
      <c r="A1121" s="12" t="s">
        <v>10</v>
      </c>
      <c r="B1121" s="13"/>
      <c r="C1121" s="13"/>
      <c r="D1121" s="14"/>
    </row>
    <row r="1122" ht="22" hidden="1" customHeight="1" spans="1:4">
      <c r="A1122" s="12" t="s">
        <v>855</v>
      </c>
      <c r="B1122" s="13"/>
      <c r="C1122" s="13"/>
      <c r="D1122" s="14"/>
    </row>
    <row r="1123" ht="22" hidden="1" customHeight="1" spans="1:4">
      <c r="A1123" s="12" t="s">
        <v>856</v>
      </c>
      <c r="B1123" s="13"/>
      <c r="C1123" s="13"/>
      <c r="D1123" s="14"/>
    </row>
    <row r="1124" ht="22" hidden="1" customHeight="1" spans="1:4">
      <c r="A1124" s="12" t="s">
        <v>857</v>
      </c>
      <c r="B1124" s="13"/>
      <c r="C1124" s="13"/>
      <c r="D1124" s="14"/>
    </row>
    <row r="1125" ht="22" hidden="1" customHeight="1" spans="1:4">
      <c r="A1125" s="12" t="s">
        <v>858</v>
      </c>
      <c r="B1125" s="13"/>
      <c r="C1125" s="13"/>
      <c r="D1125" s="14"/>
    </row>
    <row r="1126" ht="22" hidden="1" customHeight="1" spans="1:4">
      <c r="A1126" s="12" t="s">
        <v>859</v>
      </c>
      <c r="B1126" s="13"/>
      <c r="C1126" s="13"/>
      <c r="D1126" s="14"/>
    </row>
    <row r="1127" ht="22" hidden="1" customHeight="1" spans="1:4">
      <c r="A1127" s="12" t="s">
        <v>860</v>
      </c>
      <c r="B1127" s="13"/>
      <c r="C1127" s="13"/>
      <c r="D1127" s="14"/>
    </row>
    <row r="1128" ht="22" hidden="1" customHeight="1" spans="1:4">
      <c r="A1128" s="12" t="s">
        <v>861</v>
      </c>
      <c r="B1128" s="13"/>
      <c r="C1128" s="13"/>
      <c r="D1128" s="14"/>
    </row>
    <row r="1129" ht="22" hidden="1" customHeight="1" spans="1:4">
      <c r="A1129" s="12" t="s">
        <v>862</v>
      </c>
      <c r="B1129" s="13"/>
      <c r="C1129" s="13"/>
      <c r="D1129" s="14"/>
    </row>
    <row r="1130" ht="22" hidden="1" customHeight="1" spans="1:4">
      <c r="A1130" s="12" t="s">
        <v>863</v>
      </c>
      <c r="B1130" s="13"/>
      <c r="C1130" s="13"/>
      <c r="D1130" s="14"/>
    </row>
    <row r="1131" ht="22" hidden="1" customHeight="1" spans="1:4">
      <c r="A1131" s="12" t="s">
        <v>864</v>
      </c>
      <c r="B1131" s="13"/>
      <c r="C1131" s="13"/>
      <c r="D1131" s="14"/>
    </row>
    <row r="1132" ht="22" customHeight="1" spans="1:4">
      <c r="A1132" s="12" t="s">
        <v>865</v>
      </c>
      <c r="B1132" s="13">
        <v>20</v>
      </c>
      <c r="C1132" s="13">
        <v>25</v>
      </c>
      <c r="D1132" s="14">
        <f>(C1132/B1132-1)*100</f>
        <v>25</v>
      </c>
    </row>
    <row r="1133" ht="22" hidden="1" customHeight="1" spans="1:4">
      <c r="A1133" s="12" t="s">
        <v>866</v>
      </c>
      <c r="B1133" s="25"/>
      <c r="C1133" s="25"/>
      <c r="D1133" s="14"/>
    </row>
    <row r="1134" ht="22" customHeight="1" spans="1:4">
      <c r="A1134" s="12" t="s">
        <v>867</v>
      </c>
      <c r="B1134" s="13">
        <f>B1135+B1146+B1150</f>
        <v>8973</v>
      </c>
      <c r="C1134" s="13">
        <f>C1135+C1146+C1150</f>
        <v>9203</v>
      </c>
      <c r="D1134" s="14">
        <f>(C1134/B1134-1)*100</f>
        <v>2.56324529142984</v>
      </c>
    </row>
    <row r="1135" ht="22" customHeight="1" spans="1:4">
      <c r="A1135" s="12" t="s">
        <v>868</v>
      </c>
      <c r="B1135" s="13">
        <f>SUM(B1136:B1145)</f>
        <v>623</v>
      </c>
      <c r="C1135" s="13">
        <v>650</v>
      </c>
      <c r="D1135" s="14">
        <f>(C1135/B1135-1)*100</f>
        <v>4.3338683788122</v>
      </c>
    </row>
    <row r="1136" ht="22" hidden="1" customHeight="1" spans="1:4">
      <c r="A1136" s="12" t="s">
        <v>869</v>
      </c>
      <c r="B1136" s="13"/>
      <c r="C1136" s="13"/>
      <c r="D1136" s="14"/>
    </row>
    <row r="1137" ht="22" hidden="1" customHeight="1" spans="1:4">
      <c r="A1137" s="12" t="s">
        <v>870</v>
      </c>
      <c r="B1137" s="13"/>
      <c r="C1137" s="13"/>
      <c r="D1137" s="14"/>
    </row>
    <row r="1138" ht="22" hidden="1" customHeight="1" spans="1:4">
      <c r="A1138" s="12" t="s">
        <v>871</v>
      </c>
      <c r="B1138" s="13"/>
      <c r="C1138" s="13"/>
      <c r="D1138" s="14"/>
    </row>
    <row r="1139" ht="22" hidden="1" customHeight="1" spans="1:4">
      <c r="A1139" s="12" t="s">
        <v>872</v>
      </c>
      <c r="B1139" s="13"/>
      <c r="C1139" s="13"/>
      <c r="D1139" s="14"/>
    </row>
    <row r="1140" ht="22" hidden="1" customHeight="1" spans="1:4">
      <c r="A1140" s="12" t="s">
        <v>873</v>
      </c>
      <c r="B1140" s="13"/>
      <c r="C1140" s="13"/>
      <c r="D1140" s="14"/>
    </row>
    <row r="1141" ht="22" hidden="1" customHeight="1" spans="1:4">
      <c r="A1141" s="12" t="s">
        <v>874</v>
      </c>
      <c r="B1141" s="13"/>
      <c r="C1141" s="13"/>
      <c r="D1141" s="14"/>
    </row>
    <row r="1142" ht="22" hidden="1" customHeight="1" spans="1:4">
      <c r="A1142" s="12" t="s">
        <v>875</v>
      </c>
      <c r="B1142" s="13"/>
      <c r="C1142" s="13"/>
      <c r="D1142" s="14"/>
    </row>
    <row r="1143" ht="22" hidden="1" customHeight="1" spans="1:4">
      <c r="A1143" s="12" t="s">
        <v>876</v>
      </c>
      <c r="B1143" s="13"/>
      <c r="C1143" s="13"/>
      <c r="D1143" s="14"/>
    </row>
    <row r="1144" ht="22" hidden="1" customHeight="1" spans="1:4">
      <c r="A1144" s="12" t="s">
        <v>877</v>
      </c>
      <c r="B1144" s="13"/>
      <c r="C1144" s="13"/>
      <c r="D1144" s="14"/>
    </row>
    <row r="1145" ht="22" customHeight="1" spans="1:4">
      <c r="A1145" s="12" t="s">
        <v>878</v>
      </c>
      <c r="B1145" s="13">
        <v>623</v>
      </c>
      <c r="C1145" s="13">
        <v>650</v>
      </c>
      <c r="D1145" s="14">
        <f>(C1145/B1145-1)*100</f>
        <v>4.3338683788122</v>
      </c>
    </row>
    <row r="1146" ht="22" customHeight="1" spans="1:4">
      <c r="A1146" s="12" t="s">
        <v>879</v>
      </c>
      <c r="B1146" s="13">
        <f>SUM(B1147:B1149)</f>
        <v>8000</v>
      </c>
      <c r="C1146" s="13">
        <v>8193</v>
      </c>
      <c r="D1146" s="14">
        <f>(C1146/B1146-1)*100</f>
        <v>2.4125</v>
      </c>
    </row>
    <row r="1147" ht="22" customHeight="1" spans="1:4">
      <c r="A1147" s="12" t="s">
        <v>880</v>
      </c>
      <c r="B1147" s="13">
        <v>8000</v>
      </c>
      <c r="C1147" s="13">
        <v>8193</v>
      </c>
      <c r="D1147" s="14">
        <f>(C1147/B1147-1)*100</f>
        <v>2.4125</v>
      </c>
    </row>
    <row r="1148" ht="22" hidden="1" customHeight="1" spans="1:4">
      <c r="A1148" s="12" t="s">
        <v>881</v>
      </c>
      <c r="B1148" s="13"/>
      <c r="C1148" s="13"/>
      <c r="D1148" s="14"/>
    </row>
    <row r="1149" ht="22" hidden="1" customHeight="1" spans="1:4">
      <c r="A1149" s="12" t="s">
        <v>882</v>
      </c>
      <c r="B1149" s="13"/>
      <c r="C1149" s="13"/>
      <c r="D1149" s="14"/>
    </row>
    <row r="1150" ht="22" customHeight="1" spans="1:4">
      <c r="A1150" s="12" t="s">
        <v>883</v>
      </c>
      <c r="B1150" s="13">
        <f>SUM(B1151:B1153)</f>
        <v>350</v>
      </c>
      <c r="C1150" s="13">
        <v>360</v>
      </c>
      <c r="D1150" s="14">
        <f>(C1150/B1150-1)*100</f>
        <v>2.85714285714285</v>
      </c>
    </row>
    <row r="1151" ht="22" hidden="1" customHeight="1" spans="1:4">
      <c r="A1151" s="12" t="s">
        <v>884</v>
      </c>
      <c r="B1151" s="13"/>
      <c r="C1151" s="13"/>
      <c r="D1151" s="14"/>
    </row>
    <row r="1152" ht="22" hidden="1" customHeight="1" spans="1:4">
      <c r="A1152" s="12" t="s">
        <v>885</v>
      </c>
      <c r="B1152" s="13"/>
      <c r="C1152" s="13"/>
      <c r="D1152" s="14"/>
    </row>
    <row r="1153" ht="22" customHeight="1" spans="1:4">
      <c r="A1153" s="12" t="s">
        <v>886</v>
      </c>
      <c r="B1153" s="13">
        <v>350</v>
      </c>
      <c r="C1153" s="13">
        <v>360</v>
      </c>
      <c r="D1153" s="14">
        <f>(C1153/B1153-1)*100</f>
        <v>2.85714285714285</v>
      </c>
    </row>
    <row r="1154" ht="22" customHeight="1" spans="1:4">
      <c r="A1154" s="12" t="s">
        <v>887</v>
      </c>
      <c r="B1154" s="13">
        <f>B1155+B1170+B1184+B1189+B1195</f>
        <v>510</v>
      </c>
      <c r="C1154" s="13">
        <f>C1155+C1170+C1184+C1189+C1195</f>
        <v>556</v>
      </c>
      <c r="D1154" s="14">
        <f>(C1154/B1154-1)*100</f>
        <v>9.01960784313724</v>
      </c>
    </row>
    <row r="1155" ht="22" customHeight="1" spans="1:4">
      <c r="A1155" s="12" t="s">
        <v>888</v>
      </c>
      <c r="B1155" s="13">
        <f>SUM(B1156:B1169)</f>
        <v>510</v>
      </c>
      <c r="C1155" s="13">
        <v>556</v>
      </c>
      <c r="D1155" s="14">
        <f>(C1155/B1155-1)*100</f>
        <v>9.01960784313724</v>
      </c>
    </row>
    <row r="1156" ht="22" hidden="1" customHeight="1" spans="1:4">
      <c r="A1156" s="12" t="s">
        <v>8</v>
      </c>
      <c r="B1156" s="13">
        <v>0</v>
      </c>
      <c r="C1156" s="13"/>
      <c r="D1156" s="14"/>
    </row>
    <row r="1157" ht="22" customHeight="1" spans="1:4">
      <c r="A1157" s="12" t="s">
        <v>9</v>
      </c>
      <c r="B1157" s="13">
        <v>510</v>
      </c>
      <c r="C1157" s="13">
        <v>556</v>
      </c>
      <c r="D1157" s="14">
        <f>(C1157/B1157-1)*100</f>
        <v>9.01960784313724</v>
      </c>
    </row>
    <row r="1158" ht="22" hidden="1" customHeight="1" spans="1:4">
      <c r="A1158" s="12" t="s">
        <v>10</v>
      </c>
      <c r="B1158" s="13"/>
      <c r="C1158" s="13"/>
      <c r="D1158" s="14"/>
    </row>
    <row r="1159" ht="22" hidden="1" customHeight="1" spans="1:4">
      <c r="A1159" s="12" t="s">
        <v>889</v>
      </c>
      <c r="B1159" s="13"/>
      <c r="C1159" s="13"/>
      <c r="D1159" s="14"/>
    </row>
    <row r="1160" ht="22" hidden="1" customHeight="1" spans="1:4">
      <c r="A1160" s="12" t="s">
        <v>890</v>
      </c>
      <c r="B1160" s="13"/>
      <c r="C1160" s="13"/>
      <c r="D1160" s="14"/>
    </row>
    <row r="1161" ht="22" hidden="1" customHeight="1" spans="1:4">
      <c r="A1161" s="12" t="s">
        <v>891</v>
      </c>
      <c r="B1161" s="13"/>
      <c r="C1161" s="13"/>
      <c r="D1161" s="14"/>
    </row>
    <row r="1162" ht="22" hidden="1" customHeight="1" spans="1:4">
      <c r="A1162" s="12" t="s">
        <v>892</v>
      </c>
      <c r="B1162" s="13"/>
      <c r="C1162" s="13"/>
      <c r="D1162" s="14"/>
    </row>
    <row r="1163" ht="22" hidden="1" customHeight="1" spans="1:4">
      <c r="A1163" s="12" t="s">
        <v>893</v>
      </c>
      <c r="B1163" s="13"/>
      <c r="C1163" s="13"/>
      <c r="D1163" s="14"/>
    </row>
    <row r="1164" ht="22" hidden="1" customHeight="1" spans="1:4">
      <c r="A1164" s="12" t="s">
        <v>894</v>
      </c>
      <c r="B1164" s="13"/>
      <c r="C1164" s="13"/>
      <c r="D1164" s="14"/>
    </row>
    <row r="1165" ht="22" hidden="1" customHeight="1" spans="1:4">
      <c r="A1165" s="12" t="s">
        <v>895</v>
      </c>
      <c r="B1165" s="13"/>
      <c r="C1165" s="13"/>
      <c r="D1165" s="14"/>
    </row>
    <row r="1166" ht="22" hidden="1" customHeight="1" spans="1:4">
      <c r="A1166" s="12" t="s">
        <v>896</v>
      </c>
      <c r="B1166" s="13"/>
      <c r="C1166" s="13"/>
      <c r="D1166" s="14"/>
    </row>
    <row r="1167" ht="22" hidden="1" customHeight="1" spans="1:4">
      <c r="A1167" s="12" t="s">
        <v>897</v>
      </c>
      <c r="B1167" s="13"/>
      <c r="C1167" s="13"/>
      <c r="D1167" s="14"/>
    </row>
    <row r="1168" ht="22" hidden="1" customHeight="1" spans="1:4">
      <c r="A1168" s="12" t="s">
        <v>17</v>
      </c>
      <c r="B1168" s="13"/>
      <c r="C1168" s="13"/>
      <c r="D1168" s="14"/>
    </row>
    <row r="1169" ht="22" hidden="1" customHeight="1" spans="1:4">
      <c r="A1169" s="12" t="s">
        <v>898</v>
      </c>
      <c r="B1169" s="13"/>
      <c r="C1169" s="13"/>
      <c r="D1169" s="14"/>
    </row>
    <row r="1170" ht="22" hidden="1" customHeight="1" spans="1:4">
      <c r="A1170" s="12" t="s">
        <v>899</v>
      </c>
      <c r="B1170" s="19">
        <f>SUM(B1171:B1183)</f>
        <v>0</v>
      </c>
      <c r="C1170" s="19"/>
      <c r="D1170" s="14"/>
    </row>
    <row r="1171" ht="22" hidden="1" customHeight="1" spans="1:4">
      <c r="A1171" s="12" t="s">
        <v>8</v>
      </c>
      <c r="B1171" s="13"/>
      <c r="C1171" s="13"/>
      <c r="D1171" s="14"/>
    </row>
    <row r="1172" ht="22" hidden="1" customHeight="1" spans="1:4">
      <c r="A1172" s="12" t="s">
        <v>9</v>
      </c>
      <c r="B1172" s="13"/>
      <c r="C1172" s="13"/>
      <c r="D1172" s="14"/>
    </row>
    <row r="1173" ht="22" hidden="1" customHeight="1" spans="1:4">
      <c r="A1173" s="12" t="s">
        <v>10</v>
      </c>
      <c r="B1173" s="13"/>
      <c r="C1173" s="13"/>
      <c r="D1173" s="14"/>
    </row>
    <row r="1174" ht="22" hidden="1" customHeight="1" spans="1:4">
      <c r="A1174" s="12" t="s">
        <v>900</v>
      </c>
      <c r="B1174" s="13"/>
      <c r="C1174" s="13"/>
      <c r="D1174" s="14"/>
    </row>
    <row r="1175" ht="22" hidden="1" customHeight="1" spans="1:4">
      <c r="A1175" s="12" t="s">
        <v>901</v>
      </c>
      <c r="B1175" s="13"/>
      <c r="C1175" s="13"/>
      <c r="D1175" s="14"/>
    </row>
    <row r="1176" ht="22" hidden="1" customHeight="1" spans="1:4">
      <c r="A1176" s="12" t="s">
        <v>902</v>
      </c>
      <c r="B1176" s="13"/>
      <c r="C1176" s="13"/>
      <c r="D1176" s="14"/>
    </row>
    <row r="1177" ht="22" hidden="1" customHeight="1" spans="1:4">
      <c r="A1177" s="12" t="s">
        <v>903</v>
      </c>
      <c r="B1177" s="13"/>
      <c r="C1177" s="13"/>
      <c r="D1177" s="14"/>
    </row>
    <row r="1178" ht="22" hidden="1" customHeight="1" spans="1:4">
      <c r="A1178" s="12" t="s">
        <v>904</v>
      </c>
      <c r="B1178" s="13"/>
      <c r="C1178" s="13"/>
      <c r="D1178" s="14"/>
    </row>
    <row r="1179" ht="22" hidden="1" customHeight="1" spans="1:4">
      <c r="A1179" s="12" t="s">
        <v>905</v>
      </c>
      <c r="B1179" s="13"/>
      <c r="C1179" s="13"/>
      <c r="D1179" s="14"/>
    </row>
    <row r="1180" ht="22" hidden="1" customHeight="1" spans="1:4">
      <c r="A1180" s="12" t="s">
        <v>906</v>
      </c>
      <c r="B1180" s="13"/>
      <c r="C1180" s="13"/>
      <c r="D1180" s="14"/>
    </row>
    <row r="1181" ht="22" hidden="1" customHeight="1" spans="1:4">
      <c r="A1181" s="12" t="s">
        <v>907</v>
      </c>
      <c r="B1181" s="13"/>
      <c r="C1181" s="13"/>
      <c r="D1181" s="14"/>
    </row>
    <row r="1182" ht="22" hidden="1" customHeight="1" spans="1:4">
      <c r="A1182" s="12" t="s">
        <v>17</v>
      </c>
      <c r="B1182" s="13"/>
      <c r="C1182" s="13"/>
      <c r="D1182" s="14"/>
    </row>
    <row r="1183" ht="22" hidden="1" customHeight="1" spans="1:4">
      <c r="A1183" s="12" t="s">
        <v>908</v>
      </c>
      <c r="B1183" s="13"/>
      <c r="C1183" s="13"/>
      <c r="D1183" s="14"/>
    </row>
    <row r="1184" ht="22" hidden="1" customHeight="1" spans="1:4">
      <c r="A1184" s="12" t="s">
        <v>909</v>
      </c>
      <c r="B1184" s="19">
        <f>SUM(B1185:B1188)</f>
        <v>0</v>
      </c>
      <c r="C1184" s="19"/>
      <c r="D1184" s="14"/>
    </row>
    <row r="1185" ht="22" hidden="1" customHeight="1" spans="1:4">
      <c r="A1185" s="12" t="s">
        <v>910</v>
      </c>
      <c r="B1185" s="13"/>
      <c r="C1185" s="13"/>
      <c r="D1185" s="14"/>
    </row>
    <row r="1186" ht="22" hidden="1" customHeight="1" spans="1:4">
      <c r="A1186" s="12" t="s">
        <v>911</v>
      </c>
      <c r="B1186" s="13"/>
      <c r="C1186" s="13"/>
      <c r="D1186" s="14"/>
    </row>
    <row r="1187" ht="22" hidden="1" customHeight="1" spans="1:4">
      <c r="A1187" s="12" t="s">
        <v>912</v>
      </c>
      <c r="B1187" s="13"/>
      <c r="C1187" s="13"/>
      <c r="D1187" s="14"/>
    </row>
    <row r="1188" ht="22" hidden="1" customHeight="1" spans="1:4">
      <c r="A1188" s="12" t="s">
        <v>913</v>
      </c>
      <c r="B1188" s="13"/>
      <c r="C1188" s="13"/>
      <c r="D1188" s="14"/>
    </row>
    <row r="1189" ht="22" hidden="1" customHeight="1" spans="1:4">
      <c r="A1189" s="12" t="s">
        <v>914</v>
      </c>
      <c r="B1189" s="19">
        <f>SUM(B1190:B1194)</f>
        <v>0</v>
      </c>
      <c r="C1189" s="19"/>
      <c r="D1189" s="14"/>
    </row>
    <row r="1190" ht="22" hidden="1" customHeight="1" spans="1:4">
      <c r="A1190" s="12" t="s">
        <v>915</v>
      </c>
      <c r="B1190" s="13"/>
      <c r="C1190" s="13"/>
      <c r="D1190" s="14"/>
    </row>
    <row r="1191" ht="22" hidden="1" customHeight="1" spans="1:4">
      <c r="A1191" s="12" t="s">
        <v>916</v>
      </c>
      <c r="B1191" s="13"/>
      <c r="C1191" s="13"/>
      <c r="D1191" s="14"/>
    </row>
    <row r="1192" ht="22" hidden="1" customHeight="1" spans="1:4">
      <c r="A1192" s="12" t="s">
        <v>917</v>
      </c>
      <c r="B1192" s="13"/>
      <c r="C1192" s="13"/>
      <c r="D1192" s="14"/>
    </row>
    <row r="1193" ht="22" hidden="1" customHeight="1" spans="1:4">
      <c r="A1193" s="12" t="s">
        <v>918</v>
      </c>
      <c r="B1193" s="13"/>
      <c r="C1193" s="13"/>
      <c r="D1193" s="14"/>
    </row>
    <row r="1194" ht="22" hidden="1" customHeight="1" spans="1:4">
      <c r="A1194" s="12" t="s">
        <v>919</v>
      </c>
      <c r="B1194" s="13"/>
      <c r="C1194" s="13"/>
      <c r="D1194" s="14"/>
    </row>
    <row r="1195" ht="22" hidden="1" customHeight="1" spans="1:4">
      <c r="A1195" s="12" t="s">
        <v>920</v>
      </c>
      <c r="B1195" s="19">
        <f>SUM(B1196:B1206)</f>
        <v>0</v>
      </c>
      <c r="C1195" s="19"/>
      <c r="D1195" s="14"/>
    </row>
    <row r="1196" ht="22" hidden="1" customHeight="1" spans="1:4">
      <c r="A1196" s="12" t="s">
        <v>921</v>
      </c>
      <c r="B1196" s="13"/>
      <c r="C1196" s="13"/>
      <c r="D1196" s="14"/>
    </row>
    <row r="1197" ht="22" hidden="1" customHeight="1" spans="1:4">
      <c r="A1197" s="12" t="s">
        <v>922</v>
      </c>
      <c r="B1197" s="13"/>
      <c r="C1197" s="13"/>
      <c r="D1197" s="14"/>
    </row>
    <row r="1198" ht="22" hidden="1" customHeight="1" spans="1:4">
      <c r="A1198" s="12" t="s">
        <v>923</v>
      </c>
      <c r="B1198" s="13"/>
      <c r="C1198" s="13"/>
      <c r="D1198" s="14"/>
    </row>
    <row r="1199" ht="22" hidden="1" customHeight="1" spans="1:4">
      <c r="A1199" s="12" t="s">
        <v>924</v>
      </c>
      <c r="B1199" s="13"/>
      <c r="C1199" s="13"/>
      <c r="D1199" s="14"/>
    </row>
    <row r="1200" ht="22" hidden="1" customHeight="1" spans="1:4">
      <c r="A1200" s="12" t="s">
        <v>925</v>
      </c>
      <c r="B1200" s="13"/>
      <c r="C1200" s="13"/>
      <c r="D1200" s="14"/>
    </row>
    <row r="1201" ht="22" hidden="1" customHeight="1" spans="1:4">
      <c r="A1201" s="12" t="s">
        <v>926</v>
      </c>
      <c r="B1201" s="13"/>
      <c r="C1201" s="13"/>
      <c r="D1201" s="14"/>
    </row>
    <row r="1202" ht="22" hidden="1" customHeight="1" spans="1:4">
      <c r="A1202" s="12" t="s">
        <v>927</v>
      </c>
      <c r="B1202" s="13"/>
      <c r="C1202" s="13"/>
      <c r="D1202" s="14"/>
    </row>
    <row r="1203" ht="22" hidden="1" customHeight="1" spans="1:4">
      <c r="A1203" s="12" t="s">
        <v>928</v>
      </c>
      <c r="B1203" s="13"/>
      <c r="C1203" s="13"/>
      <c r="D1203" s="14"/>
    </row>
    <row r="1204" ht="22" hidden="1" customHeight="1" spans="1:4">
      <c r="A1204" s="12" t="s">
        <v>929</v>
      </c>
      <c r="B1204" s="13"/>
      <c r="C1204" s="13"/>
      <c r="D1204" s="14"/>
    </row>
    <row r="1205" ht="22" hidden="1" customHeight="1" spans="1:4">
      <c r="A1205" s="12" t="s">
        <v>930</v>
      </c>
      <c r="B1205" s="13"/>
      <c r="C1205" s="13"/>
      <c r="D1205" s="14"/>
    </row>
    <row r="1206" ht="22" hidden="1" customHeight="1" spans="1:4">
      <c r="A1206" s="12" t="s">
        <v>931</v>
      </c>
      <c r="B1206" s="13"/>
      <c r="C1206" s="13"/>
      <c r="D1206" s="14"/>
    </row>
    <row r="1207" ht="22" customHeight="1" spans="1:4">
      <c r="A1207" s="12" t="s">
        <v>932</v>
      </c>
      <c r="B1207" s="13">
        <f>B1208+B1220+B1226+B1232+B1240+B1253+B1257+B1263</f>
        <v>1230</v>
      </c>
      <c r="C1207" s="13">
        <f>C1208+C1220+C1226+C1232+C1240+C1253+C1257+C1263</f>
        <v>1061</v>
      </c>
      <c r="D1207" s="14">
        <f>(C1207/B1207-1)*100</f>
        <v>-13.739837398374</v>
      </c>
    </row>
    <row r="1208" ht="22" customHeight="1" spans="1:4">
      <c r="A1208" s="12" t="s">
        <v>933</v>
      </c>
      <c r="B1208" s="13">
        <f>SUM(B1209:B1219)</f>
        <v>312</v>
      </c>
      <c r="C1208" s="13">
        <v>300</v>
      </c>
      <c r="D1208" s="14">
        <f>(C1208/B1208-1)*100</f>
        <v>-3.84615384615384</v>
      </c>
    </row>
    <row r="1209" ht="22" hidden="1" customHeight="1" spans="1:4">
      <c r="A1209" s="12" t="s">
        <v>8</v>
      </c>
      <c r="B1209" s="13">
        <v>0</v>
      </c>
      <c r="C1209" s="13"/>
      <c r="D1209" s="14"/>
    </row>
    <row r="1210" ht="22" hidden="1" customHeight="1" spans="1:4">
      <c r="A1210" s="12" t="s">
        <v>9</v>
      </c>
      <c r="B1210" s="13"/>
      <c r="C1210" s="13"/>
      <c r="D1210" s="14"/>
    </row>
    <row r="1211" ht="22" hidden="1" customHeight="1" spans="1:4">
      <c r="A1211" s="12" t="s">
        <v>10</v>
      </c>
      <c r="B1211" s="13"/>
      <c r="C1211" s="13"/>
      <c r="D1211" s="14"/>
    </row>
    <row r="1212" ht="22" hidden="1" customHeight="1" spans="1:4">
      <c r="A1212" s="12" t="s">
        <v>934</v>
      </c>
      <c r="B1212" s="13"/>
      <c r="C1212" s="13"/>
      <c r="D1212" s="14"/>
    </row>
    <row r="1213" ht="22" hidden="1" customHeight="1" spans="1:4">
      <c r="A1213" s="12" t="s">
        <v>935</v>
      </c>
      <c r="B1213" s="13"/>
      <c r="C1213" s="13"/>
      <c r="D1213" s="14"/>
    </row>
    <row r="1214" ht="22" customHeight="1" spans="1:4">
      <c r="A1214" s="12" t="s">
        <v>936</v>
      </c>
      <c r="B1214" s="13">
        <v>312</v>
      </c>
      <c r="C1214" s="13">
        <v>300</v>
      </c>
      <c r="D1214" s="14">
        <f>(C1214/B1214-1)*100</f>
        <v>-3.84615384615384</v>
      </c>
    </row>
    <row r="1215" ht="22" hidden="1" customHeight="1" spans="1:4">
      <c r="A1215" s="12" t="s">
        <v>937</v>
      </c>
      <c r="B1215" s="13"/>
      <c r="C1215" s="13"/>
      <c r="D1215" s="14"/>
    </row>
    <row r="1216" ht="22" hidden="1" customHeight="1" spans="1:4">
      <c r="A1216" s="12" t="s">
        <v>938</v>
      </c>
      <c r="B1216" s="13"/>
      <c r="C1216" s="13"/>
      <c r="D1216" s="14"/>
    </row>
    <row r="1217" ht="22" hidden="1" customHeight="1" spans="1:4">
      <c r="A1217" s="12" t="s">
        <v>939</v>
      </c>
      <c r="B1217" s="13"/>
      <c r="C1217" s="13"/>
      <c r="D1217" s="14"/>
    </row>
    <row r="1218" ht="22" hidden="1" customHeight="1" spans="1:4">
      <c r="A1218" s="12" t="s">
        <v>17</v>
      </c>
      <c r="B1218" s="13"/>
      <c r="C1218" s="13"/>
      <c r="D1218" s="14"/>
    </row>
    <row r="1219" ht="22" hidden="1" customHeight="1" spans="1:4">
      <c r="A1219" s="12" t="s">
        <v>940</v>
      </c>
      <c r="B1219" s="13"/>
      <c r="C1219" s="13"/>
      <c r="D1219" s="14"/>
    </row>
    <row r="1220" ht="22" customHeight="1" spans="1:4">
      <c r="A1220" s="12" t="s">
        <v>941</v>
      </c>
      <c r="B1220" s="13">
        <f>SUM(B1221:B1225)</f>
        <v>400</v>
      </c>
      <c r="C1220" s="13">
        <v>400</v>
      </c>
      <c r="D1220" s="14">
        <f>(C1220/B1220-1)*100</f>
        <v>0</v>
      </c>
    </row>
    <row r="1221" ht="22" customHeight="1" spans="1:4">
      <c r="A1221" s="12" t="s">
        <v>8</v>
      </c>
      <c r="B1221" s="13">
        <v>400</v>
      </c>
      <c r="C1221" s="13">
        <v>400</v>
      </c>
      <c r="D1221" s="14">
        <f>(C1221/B1221-1)*100</f>
        <v>0</v>
      </c>
    </row>
    <row r="1222" ht="22" hidden="1" customHeight="1" spans="1:4">
      <c r="A1222" s="12" t="s">
        <v>339</v>
      </c>
      <c r="B1222" s="13"/>
      <c r="C1222" s="13"/>
      <c r="D1222" s="14"/>
    </row>
    <row r="1223" ht="22" hidden="1" customHeight="1" spans="1:4">
      <c r="A1223" s="12" t="s">
        <v>10</v>
      </c>
      <c r="B1223" s="13"/>
      <c r="C1223" s="13"/>
      <c r="D1223" s="14"/>
    </row>
    <row r="1224" ht="22" hidden="1" customHeight="1" spans="1:4">
      <c r="A1224" s="12" t="s">
        <v>942</v>
      </c>
      <c r="B1224" s="13"/>
      <c r="C1224" s="13"/>
      <c r="D1224" s="14"/>
    </row>
    <row r="1225" ht="22" hidden="1" customHeight="1" spans="1:4">
      <c r="A1225" s="12" t="s">
        <v>943</v>
      </c>
      <c r="B1225" s="13"/>
      <c r="C1225" s="13"/>
      <c r="D1225" s="14"/>
    </row>
    <row r="1226" ht="22" hidden="1" customHeight="1" spans="1:4">
      <c r="A1226" s="12" t="s">
        <v>944</v>
      </c>
      <c r="B1226" s="19">
        <f>SUM(B1227:B1231)</f>
        <v>0</v>
      </c>
      <c r="C1226" s="19"/>
      <c r="D1226" s="14"/>
    </row>
    <row r="1227" ht="22" hidden="1" customHeight="1" spans="1:4">
      <c r="A1227" s="12" t="s">
        <v>8</v>
      </c>
      <c r="B1227" s="13"/>
      <c r="C1227" s="13"/>
      <c r="D1227" s="14"/>
    </row>
    <row r="1228" ht="22" hidden="1" customHeight="1" spans="1:4">
      <c r="A1228" s="12" t="s">
        <v>9</v>
      </c>
      <c r="B1228" s="13"/>
      <c r="C1228" s="13"/>
      <c r="D1228" s="14"/>
    </row>
    <row r="1229" ht="22" hidden="1" customHeight="1" spans="1:4">
      <c r="A1229" s="12" t="s">
        <v>10</v>
      </c>
      <c r="B1229" s="13"/>
      <c r="C1229" s="13"/>
      <c r="D1229" s="14"/>
    </row>
    <row r="1230" ht="22" hidden="1" customHeight="1" spans="1:4">
      <c r="A1230" s="12" t="s">
        <v>945</v>
      </c>
      <c r="B1230" s="13"/>
      <c r="C1230" s="13"/>
      <c r="D1230" s="14"/>
    </row>
    <row r="1231" ht="22" hidden="1" customHeight="1" spans="1:4">
      <c r="A1231" s="12" t="s">
        <v>946</v>
      </c>
      <c r="B1231" s="13"/>
      <c r="C1231" s="13"/>
      <c r="D1231" s="14"/>
    </row>
    <row r="1232" ht="22" hidden="1" customHeight="1" spans="1:4">
      <c r="A1232" s="12" t="s">
        <v>947</v>
      </c>
      <c r="B1232" s="19">
        <f>SUM(B1233:B1239)</f>
        <v>0</v>
      </c>
      <c r="C1232" s="19"/>
      <c r="D1232" s="14"/>
    </row>
    <row r="1233" ht="22" hidden="1" customHeight="1" spans="1:4">
      <c r="A1233" s="12" t="s">
        <v>8</v>
      </c>
      <c r="B1233" s="13"/>
      <c r="C1233" s="13"/>
      <c r="D1233" s="14"/>
    </row>
    <row r="1234" ht="22" hidden="1" customHeight="1" spans="1:4">
      <c r="A1234" s="12" t="s">
        <v>9</v>
      </c>
      <c r="B1234" s="13"/>
      <c r="C1234" s="13"/>
      <c r="D1234" s="14"/>
    </row>
    <row r="1235" ht="22" hidden="1" customHeight="1" spans="1:4">
      <c r="A1235" s="12" t="s">
        <v>10</v>
      </c>
      <c r="B1235" s="13"/>
      <c r="C1235" s="13"/>
      <c r="D1235" s="14"/>
    </row>
    <row r="1236" ht="22" hidden="1" customHeight="1" spans="1:4">
      <c r="A1236" s="12" t="s">
        <v>948</v>
      </c>
      <c r="B1236" s="13"/>
      <c r="C1236" s="13"/>
      <c r="D1236" s="14"/>
    </row>
    <row r="1237" ht="22" hidden="1" customHeight="1" spans="1:4">
      <c r="A1237" s="12" t="s">
        <v>949</v>
      </c>
      <c r="B1237" s="13"/>
      <c r="C1237" s="13"/>
      <c r="D1237" s="14"/>
    </row>
    <row r="1238" ht="22" hidden="1" customHeight="1" spans="1:4">
      <c r="A1238" s="12" t="s">
        <v>17</v>
      </c>
      <c r="B1238" s="13"/>
      <c r="C1238" s="13"/>
      <c r="D1238" s="14"/>
    </row>
    <row r="1239" ht="22" hidden="1" customHeight="1" spans="1:4">
      <c r="A1239" s="12" t="s">
        <v>950</v>
      </c>
      <c r="B1239" s="13"/>
      <c r="C1239" s="13"/>
      <c r="D1239" s="14"/>
    </row>
    <row r="1240" ht="22" customHeight="1" spans="1:4">
      <c r="A1240" s="12" t="s">
        <v>951</v>
      </c>
      <c r="B1240" s="13">
        <f>SUM(B1241:B1252)</f>
        <v>80</v>
      </c>
      <c r="C1240" s="13">
        <v>85</v>
      </c>
      <c r="D1240" s="14">
        <f>(C1240/B1240-1)*100</f>
        <v>6.25</v>
      </c>
    </row>
    <row r="1241" ht="22" customHeight="1" spans="1:4">
      <c r="A1241" s="12" t="s">
        <v>8</v>
      </c>
      <c r="B1241" s="13">
        <v>80</v>
      </c>
      <c r="C1241" s="13">
        <v>85</v>
      </c>
      <c r="D1241" s="14">
        <f>(C1241/B1241-1)*100</f>
        <v>6.25</v>
      </c>
    </row>
    <row r="1242" ht="22" hidden="1" customHeight="1" spans="1:4">
      <c r="A1242" s="12" t="s">
        <v>9</v>
      </c>
      <c r="B1242" s="13"/>
      <c r="C1242" s="13"/>
      <c r="D1242" s="14"/>
    </row>
    <row r="1243" ht="22" hidden="1" customHeight="1" spans="1:4">
      <c r="A1243" s="12" t="s">
        <v>10</v>
      </c>
      <c r="B1243" s="13"/>
      <c r="C1243" s="13"/>
      <c r="D1243" s="14"/>
    </row>
    <row r="1244" ht="22" hidden="1" customHeight="1" spans="1:4">
      <c r="A1244" s="12" t="s">
        <v>952</v>
      </c>
      <c r="B1244" s="13"/>
      <c r="C1244" s="13"/>
      <c r="D1244" s="14"/>
    </row>
    <row r="1245" ht="22" hidden="1" customHeight="1" spans="1:4">
      <c r="A1245" s="12" t="s">
        <v>953</v>
      </c>
      <c r="B1245" s="13"/>
      <c r="C1245" s="13"/>
      <c r="D1245" s="14"/>
    </row>
    <row r="1246" ht="22" hidden="1" customHeight="1" spans="1:4">
      <c r="A1246" s="12" t="s">
        <v>954</v>
      </c>
      <c r="B1246" s="13"/>
      <c r="C1246" s="13"/>
      <c r="D1246" s="14"/>
    </row>
    <row r="1247" ht="22" hidden="1" customHeight="1" spans="1:4">
      <c r="A1247" s="12" t="s">
        <v>955</v>
      </c>
      <c r="B1247" s="13"/>
      <c r="C1247" s="13"/>
      <c r="D1247" s="14"/>
    </row>
    <row r="1248" ht="22" hidden="1" customHeight="1" spans="1:4">
      <c r="A1248" s="12" t="s">
        <v>956</v>
      </c>
      <c r="B1248" s="13"/>
      <c r="C1248" s="13"/>
      <c r="D1248" s="14"/>
    </row>
    <row r="1249" ht="22" hidden="1" customHeight="1" spans="1:4">
      <c r="A1249" s="12" t="s">
        <v>957</v>
      </c>
      <c r="B1249" s="13"/>
      <c r="C1249" s="13"/>
      <c r="D1249" s="14"/>
    </row>
    <row r="1250" ht="22" hidden="1" customHeight="1" spans="1:4">
      <c r="A1250" s="12" t="s">
        <v>958</v>
      </c>
      <c r="B1250" s="13"/>
      <c r="C1250" s="13"/>
      <c r="D1250" s="14"/>
    </row>
    <row r="1251" ht="22" hidden="1" customHeight="1" spans="1:4">
      <c r="A1251" s="12" t="s">
        <v>959</v>
      </c>
      <c r="B1251" s="13"/>
      <c r="C1251" s="13"/>
      <c r="D1251" s="14"/>
    </row>
    <row r="1252" ht="22" hidden="1" customHeight="1" spans="1:4">
      <c r="A1252" s="12" t="s">
        <v>960</v>
      </c>
      <c r="B1252" s="13"/>
      <c r="C1252" s="13"/>
      <c r="D1252" s="14"/>
    </row>
    <row r="1253" ht="22" hidden="1" customHeight="1" spans="1:4">
      <c r="A1253" s="12" t="s">
        <v>961</v>
      </c>
      <c r="B1253" s="19">
        <f>SUM(B1254:B1256)</f>
        <v>0</v>
      </c>
      <c r="C1253" s="19"/>
      <c r="D1253" s="14"/>
    </row>
    <row r="1254" ht="22" hidden="1" customHeight="1" spans="1:4">
      <c r="A1254" s="12" t="s">
        <v>962</v>
      </c>
      <c r="B1254" s="13"/>
      <c r="C1254" s="13"/>
      <c r="D1254" s="14"/>
    </row>
    <row r="1255" ht="22" hidden="1" customHeight="1" spans="1:4">
      <c r="A1255" s="12" t="s">
        <v>963</v>
      </c>
      <c r="B1255" s="13"/>
      <c r="C1255" s="13"/>
      <c r="D1255" s="14"/>
    </row>
    <row r="1256" ht="22" hidden="1" customHeight="1" spans="1:4">
      <c r="A1256" s="12" t="s">
        <v>964</v>
      </c>
      <c r="B1256" s="13"/>
      <c r="C1256" s="13"/>
      <c r="D1256" s="14" t="e">
        <f>(C1256/B1256-1)*100</f>
        <v>#DIV/0!</v>
      </c>
    </row>
    <row r="1257" ht="22" customHeight="1" spans="1:4">
      <c r="A1257" s="12" t="s">
        <v>965</v>
      </c>
      <c r="B1257" s="13">
        <f>SUM(B1258:B1262)</f>
        <v>238</v>
      </c>
      <c r="C1257" s="13">
        <v>238</v>
      </c>
      <c r="D1257" s="14">
        <f>(C1257/B1257-1)*100</f>
        <v>0</v>
      </c>
    </row>
    <row r="1258" ht="22" hidden="1" customHeight="1" spans="1:4">
      <c r="A1258" s="12" t="s">
        <v>966</v>
      </c>
      <c r="B1258" s="13"/>
      <c r="C1258" s="13"/>
      <c r="D1258" s="14"/>
    </row>
    <row r="1259" ht="22" hidden="1" customHeight="1" spans="1:4">
      <c r="A1259" s="12" t="s">
        <v>967</v>
      </c>
      <c r="B1259" s="13"/>
      <c r="C1259" s="13"/>
      <c r="D1259" s="14"/>
    </row>
    <row r="1260" ht="22" hidden="1" customHeight="1" spans="1:4">
      <c r="A1260" s="12" t="s">
        <v>968</v>
      </c>
      <c r="B1260" s="13"/>
      <c r="C1260" s="13"/>
      <c r="D1260" s="14"/>
    </row>
    <row r="1261" ht="22" hidden="1" customHeight="1" spans="1:4">
      <c r="A1261" s="12" t="s">
        <v>969</v>
      </c>
      <c r="B1261" s="13"/>
      <c r="C1261" s="13"/>
      <c r="D1261" s="14"/>
    </row>
    <row r="1262" ht="22" customHeight="1" spans="1:4">
      <c r="A1262" s="12" t="s">
        <v>970</v>
      </c>
      <c r="B1262" s="13">
        <f>1230-992</f>
        <v>238</v>
      </c>
      <c r="C1262" s="13">
        <v>238</v>
      </c>
      <c r="D1262" s="14">
        <f>(C1262/B1262-1)*100</f>
        <v>0</v>
      </c>
    </row>
    <row r="1263" ht="22" customHeight="1" spans="1:4">
      <c r="A1263" s="12" t="s">
        <v>971</v>
      </c>
      <c r="B1263" s="13">
        <v>200</v>
      </c>
      <c r="C1263" s="13">
        <v>38</v>
      </c>
      <c r="D1263" s="14">
        <f>(C1263/B1263-1)*100</f>
        <v>-81</v>
      </c>
    </row>
    <row r="1264" ht="22" customHeight="1" spans="1:4">
      <c r="A1264" s="12" t="s">
        <v>972</v>
      </c>
      <c r="B1264" s="13">
        <v>3000</v>
      </c>
      <c r="C1264" s="13">
        <v>4200</v>
      </c>
      <c r="D1264" s="14">
        <f>(C1264/B1264-1)*100</f>
        <v>40</v>
      </c>
    </row>
    <row r="1265" ht="22" customHeight="1" spans="1:4">
      <c r="A1265" s="12" t="s">
        <v>973</v>
      </c>
      <c r="B1265" s="13">
        <f>B1266</f>
        <v>8000</v>
      </c>
      <c r="C1265" s="13">
        <v>19103</v>
      </c>
      <c r="D1265" s="14">
        <f>(C1265/B1265-1)*100</f>
        <v>138.7875</v>
      </c>
    </row>
    <row r="1266" ht="22" hidden="1" customHeight="1" spans="1:4">
      <c r="A1266" s="12" t="s">
        <v>974</v>
      </c>
      <c r="B1266" s="13">
        <f>SUM(B1267:B1270)</f>
        <v>8000</v>
      </c>
      <c r="C1266" s="13"/>
      <c r="D1266" s="14">
        <f>(C1266/B1266-1)*100</f>
        <v>-100</v>
      </c>
    </row>
    <row r="1267" ht="22" customHeight="1" spans="1:4">
      <c r="A1267" s="12" t="s">
        <v>975</v>
      </c>
      <c r="B1267" s="13">
        <v>8000</v>
      </c>
      <c r="C1267" s="13">
        <v>19103</v>
      </c>
      <c r="D1267" s="14">
        <f>(C1267/B1267-1)*100</f>
        <v>138.7875</v>
      </c>
    </row>
    <row r="1268" ht="22" hidden="1" customHeight="1" spans="1:4">
      <c r="A1268" s="12" t="s">
        <v>976</v>
      </c>
      <c r="B1268" s="13"/>
      <c r="C1268" s="13"/>
      <c r="D1268" s="14"/>
    </row>
    <row r="1269" ht="22" hidden="1" customHeight="1" spans="1:4">
      <c r="A1269" s="12" t="s">
        <v>977</v>
      </c>
      <c r="B1269" s="13"/>
      <c r="C1269" s="13"/>
      <c r="D1269" s="14"/>
    </row>
    <row r="1270" ht="22" hidden="1" customHeight="1" spans="1:4">
      <c r="A1270" s="12" t="s">
        <v>978</v>
      </c>
      <c r="B1270" s="13"/>
      <c r="C1270" s="13"/>
      <c r="D1270" s="14"/>
    </row>
    <row r="1271" ht="22" hidden="1" customHeight="1" spans="1:4">
      <c r="A1271" s="12" t="s">
        <v>979</v>
      </c>
      <c r="B1271" s="19">
        <f>B1272</f>
        <v>0</v>
      </c>
      <c r="C1271" s="19"/>
      <c r="D1271" s="14"/>
    </row>
    <row r="1272" ht="22" hidden="1" customHeight="1" spans="1:4">
      <c r="A1272" s="12" t="s">
        <v>980</v>
      </c>
      <c r="B1272" s="34"/>
      <c r="C1272" s="34"/>
      <c r="D1272" s="35"/>
    </row>
    <row r="1273" ht="22" customHeight="1" spans="1:4">
      <c r="A1273" s="12" t="s">
        <v>981</v>
      </c>
      <c r="B1273" s="36">
        <f>B1274+B1275</f>
        <v>26</v>
      </c>
      <c r="C1273" s="36">
        <v>36</v>
      </c>
      <c r="D1273" s="14">
        <f t="shared" ref="D1273:D1278" si="9">(C1273/B1273-1)*100</f>
        <v>38.4615384615385</v>
      </c>
    </row>
    <row r="1274" ht="22" hidden="1" customHeight="1" spans="1:4">
      <c r="A1274" s="12" t="s">
        <v>982</v>
      </c>
      <c r="B1274" s="37"/>
      <c r="C1274" s="37"/>
      <c r="D1274" s="35"/>
    </row>
    <row r="1275" ht="22" customHeight="1" spans="1:4">
      <c r="A1275" s="12" t="s">
        <v>829</v>
      </c>
      <c r="B1275" s="36">
        <v>26</v>
      </c>
      <c r="C1275" s="36">
        <v>36</v>
      </c>
      <c r="D1275" s="14">
        <f t="shared" si="9"/>
        <v>38.4615384615385</v>
      </c>
    </row>
    <row r="1276" ht="22" hidden="1" customHeight="1" spans="1:4">
      <c r="A1276" s="12"/>
      <c r="B1276" s="38"/>
      <c r="C1276" s="38"/>
      <c r="D1276" s="35"/>
    </row>
    <row r="1277" ht="22" hidden="1" customHeight="1" spans="1:4">
      <c r="A1277" s="12"/>
      <c r="B1277" s="39"/>
      <c r="C1277" s="39"/>
      <c r="D1277" s="35"/>
    </row>
    <row r="1278" ht="22" customHeight="1" spans="1:4">
      <c r="A1278" s="40" t="s">
        <v>983</v>
      </c>
      <c r="B1278" s="36">
        <f>B5+B249+B253+B265+B356+B409+B463+B520+B640+B712+B785+B804+B915+B979+B1045+B1065+B1080+B1090+B1134+B1154+B1207+B1264+B1265+B1271+B1273</f>
        <v>385216</v>
      </c>
      <c r="C1278" s="36">
        <f>C5+C249+C253+C265+C356+C409+C463+C520+C640+C712+C785+C804+C915+C979+C1045+C1065+C1080+C1090+C1134+C1154+C1207+C1264+C1265+C1271+C1273</f>
        <v>404209</v>
      </c>
      <c r="D1278" s="14">
        <f t="shared" si="9"/>
        <v>4.93048056155507</v>
      </c>
    </row>
    <row r="1279" hidden="1"/>
    <row r="1280" hidden="1"/>
    <row r="1281" hidden="1"/>
  </sheetData>
  <autoFilter ref="A1:D1278">
    <filterColumn colId="2">
      <filters>
        <filter val="200"/>
        <filter val="300"/>
        <filter val="400"/>
        <filter val="500"/>
        <filter val="600"/>
        <filter val="700"/>
        <filter val="800"/>
        <filter val="900"/>
        <filter val="1200"/>
        <filter val="1300"/>
        <filter val="1500"/>
        <filter val="1600"/>
        <filter val="1800"/>
        <filter val="2000"/>
        <filter val="2100"/>
        <filter val="2200"/>
        <filter val="2300"/>
        <filter val="3200"/>
        <filter val="4200"/>
        <filter val="5500"/>
        <filter val="5600"/>
        <filter val="5800"/>
        <filter val="6000"/>
        <filter val="8300"/>
        <filter val="9600"/>
        <filter val="11200"/>
        <filter val="35100"/>
        <filter val="45400"/>
        <filter val="402"/>
        <filter val="9203"/>
        <filter val="19103"/>
        <filter val="405"/>
        <filter val="605"/>
        <filter val="1205"/>
        <filter val="1405"/>
        <filter val="8505"/>
        <filter val="108"/>
        <filter val="110"/>
        <filter val="210"/>
        <filter val="510"/>
        <filter val="610"/>
        <filter val="710"/>
        <filter val="910"/>
        <filter val="1812"/>
        <filter val="38212"/>
        <filter val="2414"/>
        <filter val="3314"/>
        <filter val="1115"/>
        <filter val="418"/>
        <filter val="918"/>
        <filter val="220"/>
        <filter val="520"/>
        <filter val="1320"/>
        <filter val="2820"/>
        <filter val="2421"/>
        <filter val="2821"/>
        <filter val="4022"/>
        <filter val="25"/>
        <filter val="125"/>
        <filter val="129"/>
        <filter val="30"/>
        <filter val="230"/>
        <filter val="330"/>
        <filter val="430"/>
        <filter val="530"/>
        <filter val="630"/>
        <filter val="12631"/>
        <filter val="832"/>
        <filter val="35"/>
        <filter val="235"/>
        <filter val="1535"/>
        <filter val="36"/>
        <filter val="38"/>
        <filter val="238"/>
        <filter val="40"/>
        <filter val="240"/>
        <filter val="340"/>
        <filter val="640"/>
        <filter val="740"/>
        <filter val="1344"/>
        <filter val="745"/>
        <filter val="150"/>
        <filter val="250"/>
        <filter val="350"/>
        <filter val="450"/>
        <filter val="650"/>
        <filter val="750"/>
        <filter val="950"/>
        <filter val="1450"/>
        <filter val="1650"/>
        <filter val="1750"/>
        <filter val="1152"/>
        <filter val="37552"/>
        <filter val="12053"/>
        <filter val="5955"/>
        <filter val="556"/>
        <filter val="1958"/>
        <filter val="14359"/>
        <filter val="260"/>
        <filter val="360"/>
        <filter val="二○二一年&#10;预算数"/>
        <filter val="1061"/>
        <filter val="162"/>
        <filter val="3264"/>
        <filter val="66"/>
        <filter val="32866"/>
        <filter val="95667"/>
        <filter val="94169"/>
        <filter val="170"/>
        <filter val="670"/>
        <filter val="1470"/>
        <filter val="3970"/>
        <filter val="5570"/>
        <filter val="22973"/>
        <filter val="374"/>
        <filter val="1674"/>
        <filter val="175"/>
        <filter val="1175"/>
        <filter val="677"/>
        <filter val="1977"/>
        <filter val="98577"/>
        <filter val="80"/>
        <filter val="380"/>
        <filter val="480"/>
        <filter val="580"/>
        <filter val="9980"/>
        <filter val="14180"/>
        <filter val="182"/>
        <filter val="5682"/>
        <filter val="55983"/>
        <filter val="85"/>
        <filter val="3085"/>
        <filter val="2587"/>
        <filter val="188"/>
        <filter val="404189"/>
        <filter val="90"/>
        <filter val="190"/>
        <filter val="290"/>
        <filter val="490"/>
        <filter val="7391"/>
        <filter val="92"/>
        <filter val="8193"/>
        <filter val="3794"/>
        <filter val="5994"/>
        <filter val="95"/>
        <filter val="33296"/>
        <filter val="13697"/>
        <filter val="798"/>
        <filter val="67299"/>
      </filters>
    </filterColumn>
    <extLst/>
  </autoFilter>
  <mergeCells count="5">
    <mergeCell ref="A1:D1"/>
    <mergeCell ref="A3:A4"/>
    <mergeCell ref="B3:B4"/>
    <mergeCell ref="C3:C4"/>
    <mergeCell ref="D3:D4"/>
  </mergeCells>
  <printOptions horizontalCentered="1"/>
  <pageMargins left="0.786805555555556" right="0.786805555555556" top="1.02361111111111" bottom="0.826388888888889" header="0.511805555555556" footer="0.235416666666667"/>
  <pageSetup paperSize="9" orientation="portrait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公共财政预算支出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孔福泉</dc:creator>
  <cp:lastModifiedBy>郭巨侠</cp:lastModifiedBy>
  <dcterms:created xsi:type="dcterms:W3CDTF">2017-12-11T02:30:00Z</dcterms:created>
  <cp:lastPrinted>2018-02-01T01:00:00Z</cp:lastPrinted>
  <dcterms:modified xsi:type="dcterms:W3CDTF">2021-02-25T01:47:25Z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 linkTarget="0">
    <vt:lpwstr>14</vt:lpwstr>
  </property>
</Properties>
</file>